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승학터널\"/>
    </mc:Choice>
  </mc:AlternateContent>
  <xr:revisionPtr revIDLastSave="0" documentId="13_ncr:1_{27550429-946E-4A4B-A919-B00801536425}" xr6:coauthVersionLast="47" xr6:coauthVersionMax="47" xr10:uidLastSave="{00000000-0000-0000-0000-000000000000}"/>
  <bookViews>
    <workbookView xWindow="28680" yWindow="-120" windowWidth="29040" windowHeight="15720" tabRatio="873" firstSheet="4" activeTab="4" xr2:uid="{00000000-000D-0000-FFFF-FFFF00000000}"/>
  </bookViews>
  <sheets>
    <sheet name="총괄" sheetId="1" state="hidden" r:id="rId1"/>
    <sheet name="개인별총괄" sheetId="2" state="hidden" r:id="rId2"/>
    <sheet name="(개인별 총괄)" sheetId="19" state="hidden" r:id="rId3"/>
    <sheet name="(소유자물건별)" sheetId="18" state="hidden" r:id="rId4"/>
    <sheet name="토지" sheetId="3" r:id="rId5"/>
    <sheet name="지하사용권" sheetId="23" r:id="rId6"/>
    <sheet name="지장물" sheetId="7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E81161">[1]깨기!$E$51161</definedName>
    <definedName name="_xlnm._FilterDatabase" localSheetId="2" hidden="1">'(개인별 총괄)'!$A$1:$A$1351</definedName>
    <definedName name="_xlnm._FilterDatabase" localSheetId="6" hidden="1">지장물!$A$4:$AT$195</definedName>
    <definedName name="_xlnm._FilterDatabase" localSheetId="5" hidden="1">지하사용권!$A$4:$AU$42</definedName>
    <definedName name="_xlnm._FilterDatabase" localSheetId="4" hidden="1">토지!$A$4:$AR$50</definedName>
    <definedName name="_H81192">[1]깨기!$H$51192</definedName>
    <definedName name="_H91164">[1]깨기!$H$11164</definedName>
    <definedName name="_IV65999" localSheetId="2">#REF!</definedName>
    <definedName name="_IV65999" localSheetId="6">#REF!</definedName>
    <definedName name="_IV65999" localSheetId="5">#REF!</definedName>
    <definedName name="_IV65999">#REF!</definedName>
    <definedName name="_IV66000" localSheetId="2">#REF!</definedName>
    <definedName name="_IV66000" localSheetId="6">#REF!</definedName>
    <definedName name="_IV66000" localSheetId="5">#REF!</definedName>
    <definedName name="_IV66000">#REF!</definedName>
    <definedName name="_IV69999" localSheetId="2">#REF!</definedName>
    <definedName name="_IV69999" localSheetId="6">#REF!</definedName>
    <definedName name="_IV69999" localSheetId="5">#REF!</definedName>
    <definedName name="_IV69999">#REF!</definedName>
    <definedName name="_IV70000" localSheetId="2">#REF!</definedName>
    <definedName name="_IV70000" localSheetId="6">#REF!</definedName>
    <definedName name="_IV70000" localSheetId="5">#REF!</definedName>
    <definedName name="_IV70000">#REF!</definedName>
    <definedName name="_IV99999" localSheetId="2">#REF!</definedName>
    <definedName name="_IV99999" localSheetId="6">#REF!</definedName>
    <definedName name="_IV99999" localSheetId="5">#REF!</definedName>
    <definedName name="_IV99999">#REF!</definedName>
    <definedName name="_Zz10137" localSheetId="2">#REF!</definedName>
    <definedName name="_Zz10137" localSheetId="6">#REF!</definedName>
    <definedName name="_Zz10137" localSheetId="5">#REF!</definedName>
    <definedName name="_Zz10137">#REF!</definedName>
    <definedName name="\p" localSheetId="2">#REF!</definedName>
    <definedName name="\p" localSheetId="6">#REF!</definedName>
    <definedName name="\p" localSheetId="5">#REF!</definedName>
    <definedName name="\p">#REF!</definedName>
    <definedName name="A1000000000000000" localSheetId="2">#REF!</definedName>
    <definedName name="A1000000000000000" localSheetId="6">#REF!</definedName>
    <definedName name="A1000000000000000" localSheetId="5">#REF!</definedName>
    <definedName name="A1000000000000000">#REF!</definedName>
    <definedName name="A2032." localSheetId="2">#REF!</definedName>
    <definedName name="A2032." localSheetId="6">#REF!</definedName>
    <definedName name="A2032." localSheetId="5">#REF!</definedName>
    <definedName name="A2032.">#REF!</definedName>
    <definedName name="aaa" localSheetId="2">#REF!</definedName>
    <definedName name="aaa" localSheetId="6">#REF!</definedName>
    <definedName name="aaa" localSheetId="5">#REF!</definedName>
    <definedName name="aaa">#REF!</definedName>
    <definedName name="a당_중간층단위수량" localSheetId="2">'[2]아스팔트포장재료 단위수량'!#REF!</definedName>
    <definedName name="a당_중간층단위수량" localSheetId="6">'[2]아스팔트포장재료 단위수량'!#REF!</definedName>
    <definedName name="a당_중간층단위수량" localSheetId="5">'[2]아스팔트포장재료 단위수량'!#REF!</definedName>
    <definedName name="a당_중간층단위수량">'[2]아스팔트포장재료 단위수량'!#REF!</definedName>
    <definedName name="a당_표층단위수량_교면포장" localSheetId="2">'[2]아스팔트포장재료 단위수량'!#REF!</definedName>
    <definedName name="a당_표층단위수량_교면포장" localSheetId="6">'[2]아스팔트포장재료 단위수량'!#REF!</definedName>
    <definedName name="a당_표층단위수량_교면포장" localSheetId="5">'[2]아스팔트포장재료 단위수량'!#REF!</definedName>
    <definedName name="a당_표층단위수량_교면포장">'[2]아스팔트포장재료 단위수량'!#REF!</definedName>
    <definedName name="_xlnm.Consolidate_Area" localSheetId="6">지장물!$2:$4</definedName>
    <definedName name="_xlnm.Consolidate_Area" localSheetId="5">지하사용권!$2:$4</definedName>
    <definedName name="_xlnm.Consolidate_Area" localSheetId="4">토지!$2:$4</definedName>
    <definedName name="_xlnm.Database" localSheetId="2">#REF!</definedName>
    <definedName name="_xlnm.Database" localSheetId="6">#REF!</definedName>
    <definedName name="_xlnm.Database" localSheetId="5">#REF!</definedName>
    <definedName name="_xlnm.Database">#REF!</definedName>
    <definedName name="DLDMA" localSheetId="2">#REF!</definedName>
    <definedName name="DLDMA" localSheetId="6">#REF!</definedName>
    <definedName name="DLDMA" localSheetId="5">#REF!</definedName>
    <definedName name="DLDMA">#REF!</definedName>
    <definedName name="DLFMA" localSheetId="2">#REF!</definedName>
    <definedName name="DLFMA" localSheetId="6">#REF!</definedName>
    <definedName name="DLFMA" localSheetId="5">#REF!</definedName>
    <definedName name="DLFMA">#REF!</definedName>
    <definedName name="lhjk" localSheetId="2">#REF!</definedName>
    <definedName name="lhjk" localSheetId="6">#REF!</definedName>
    <definedName name="lhjk" localSheetId="5">#REF!</definedName>
    <definedName name="lhjk">#REF!</definedName>
    <definedName name="N" localSheetId="2">#REF!</definedName>
    <definedName name="N" localSheetId="6">#REF!</definedName>
    <definedName name="N" localSheetId="5">#REF!</definedName>
    <definedName name="N">#REF!</definedName>
    <definedName name="_xlnm.Print_Area" localSheetId="2">#REF!</definedName>
    <definedName name="_xlnm.Print_Area" localSheetId="1">개인별총괄!$A$1:$L$49</definedName>
    <definedName name="_xlnm.Print_Area" localSheetId="6">지장물!$A$1:$AT$195</definedName>
    <definedName name="_xlnm.Print_Area" localSheetId="5">지하사용권!$A$1:$AT$42</definedName>
    <definedName name="_xlnm.Print_Area" localSheetId="4">토지!$A$1:$AR$49</definedName>
    <definedName name="_xlnm.Print_Area">#REF!</definedName>
    <definedName name="_xlnm.Print_Titles" localSheetId="2">#REF!</definedName>
    <definedName name="_xlnm.Print_Titles" localSheetId="6">지장물!$1:$4</definedName>
    <definedName name="_xlnm.Print_Titles" localSheetId="5">지하사용권!$1:$4</definedName>
    <definedName name="_xlnm.Print_Titles" localSheetId="4">토지!$1:$4</definedName>
    <definedName name="_xlnm.Print_Titles">#REF!</definedName>
    <definedName name="qww" localSheetId="2">#REF!</definedName>
    <definedName name="qww" localSheetId="6">#REF!</definedName>
    <definedName name="qww" localSheetId="5">#REF!</definedName>
    <definedName name="qww">#REF!</definedName>
    <definedName name="_xlnm.Recorder" localSheetId="2">#REF!</definedName>
    <definedName name="_xlnm.Recorder" localSheetId="6">#REF!</definedName>
    <definedName name="_xlnm.Recorder" localSheetId="5">#REF!</definedName>
    <definedName name="_xlnm.Recorder">#REF!</definedName>
    <definedName name="건물철거_금속류" localSheetId="2">[3]건물철거!#REF!</definedName>
    <definedName name="건물철거_금속류" localSheetId="6">[3]건물철거!#REF!</definedName>
    <definedName name="건물철거_금속류" localSheetId="5">[3]건물철거!#REF!</definedName>
    <definedName name="건물철거_금속류">[3]건물철거!#REF!</definedName>
    <definedName name="건물철거_용도" localSheetId="2">[3]건물철거!#REF!</definedName>
    <definedName name="건물철거_용도" localSheetId="6">[3]건물철거!#REF!</definedName>
    <definedName name="건물철거_용도" localSheetId="5">[3]건물철거!#REF!</definedName>
    <definedName name="건물철거_용도">[3]건물철거!#REF!</definedName>
    <definedName name="건물철거_용도분류" localSheetId="2">[3]건물철거!#REF!</definedName>
    <definedName name="건물철거_용도분류" localSheetId="6">[3]건물철거!#REF!</definedName>
    <definedName name="건물철거_용도분류" localSheetId="5">[3]건물철거!#REF!</definedName>
    <definedName name="건물철거_용도분류">[3]건물철거!#REF!</definedName>
    <definedName name="건물철거_콘크리트류" localSheetId="2">[3]건물철거!#REF!</definedName>
    <definedName name="건물철거_콘크리트류" localSheetId="6">[3]건물철거!#REF!</definedName>
    <definedName name="건물철거_콘크리트류" localSheetId="5">[3]건물철거!#REF!</definedName>
    <definedName name="건물철거_콘크리트류">[3]건물철거!#REF!</definedName>
    <definedName name="건물철거_혼합폐기물류" localSheetId="2">[3]건물철거!#REF!</definedName>
    <definedName name="건물철거_혼합폐기물류" localSheetId="6">[3]건물철거!#REF!</definedName>
    <definedName name="건물철거_혼합폐기물류" localSheetId="5">[3]건물철거!#REF!</definedName>
    <definedName name="건물철거_혼합폐기물류">[3]건물철거!#REF!</definedName>
    <definedName name="관보강_높이" localSheetId="2">'[3]기타배수구조물깨기-단위수량'!#REF!</definedName>
    <definedName name="관보강_높이" localSheetId="6">'[3]기타배수구조물깨기-단위수량'!#REF!</definedName>
    <definedName name="관보강_높이" localSheetId="5">'[3]기타배수구조물깨기-단위수량'!#REF!</definedName>
    <definedName name="관보강_높이">'[3]기타배수구조물깨기-단위수량'!#REF!</definedName>
    <definedName name="관보강_콘크리트" localSheetId="2">'[3]기타배수구조물깨기-단위수량'!#REF!</definedName>
    <definedName name="관보강_콘크리트" localSheetId="6">'[3]기타배수구조물깨기-단위수량'!#REF!</definedName>
    <definedName name="관보강_콘크리트" localSheetId="5">'[3]기타배수구조물깨기-단위수량'!#REF!</definedName>
    <definedName name="관보강_콘크리트">'[3]기타배수구조물깨기-단위수량'!#REF!</definedName>
    <definedName name="관보강_폭" localSheetId="2">'[3]기타배수구조물깨기-단위수량'!#REF!</definedName>
    <definedName name="관보강_폭" localSheetId="6">'[3]기타배수구조물깨기-단위수량'!#REF!</definedName>
    <definedName name="관보강_폭" localSheetId="5">'[3]기타배수구조물깨기-단위수량'!#REF!</definedName>
    <definedName name="관보강_폭">'[3]기타배수구조물깨기-단위수량'!#REF!</definedName>
    <definedName name="구조수량집계" localSheetId="2">#REF!</definedName>
    <definedName name="구조수량집계" localSheetId="6">#REF!</definedName>
    <definedName name="구조수량집계" localSheetId="5">#REF!</definedName>
    <definedName name="구조수량집계">#REF!</definedName>
    <definedName name="날개벽_철근" localSheetId="2">'[3]기타배수구조물깨기-단위수량'!#REF!</definedName>
    <definedName name="날개벽_철근" localSheetId="6">'[3]기타배수구조물깨기-단위수량'!#REF!</definedName>
    <definedName name="날개벽_철근" localSheetId="5">'[3]기타배수구조물깨기-단위수량'!#REF!</definedName>
    <definedName name="날개벽_철근">'[3]기타배수구조물깨기-단위수량'!#REF!</definedName>
    <definedName name="날개벽_콘크리트" localSheetId="2">'[3]기타배수구조물깨기-단위수량'!#REF!</definedName>
    <definedName name="날개벽_콘크리트" localSheetId="6">'[3]기타배수구조물깨기-단위수량'!#REF!</definedName>
    <definedName name="날개벽_콘크리트" localSheetId="5">'[3]기타배수구조물깨기-단위수량'!#REF!</definedName>
    <definedName name="날개벽_콘크리트">'[3]기타배수구조물깨기-단위수량'!#REF!</definedName>
    <definedName name="노선등급" localSheetId="2">'[4]표준차도부연장집계-ASP'!#REF!</definedName>
    <definedName name="노선등급" localSheetId="6">'[4]표준차도부연장집계-ASP'!#REF!</definedName>
    <definedName name="노선등급" localSheetId="5">'[4]표준차도부연장집계-ASP'!#REF!</definedName>
    <definedName name="노선등급">'[4]표준차도부연장집계-ASP'!#REF!</definedName>
    <definedName name="ㄹㄹ" localSheetId="2" hidden="1">[5]내역서적용수량!#REF!</definedName>
    <definedName name="ㄹㄹ" localSheetId="6" hidden="1">[5]내역서적용수량!#REF!</definedName>
    <definedName name="ㄹㄹ" localSheetId="5" hidden="1">[5]내역서적용수량!#REF!</definedName>
    <definedName name="ㄹㄹ" hidden="1">[5]내역서적용수량!#REF!</definedName>
    <definedName name="ㅁ" localSheetId="2">#REF!</definedName>
    <definedName name="ㅁ" localSheetId="6">#REF!</definedName>
    <definedName name="ㅁ" localSheetId="5">#REF!</definedName>
    <definedName name="ㅁ">#REF!</definedName>
    <definedName name="ㅁ2" localSheetId="2">#REF!</definedName>
    <definedName name="ㅁ2" localSheetId="6">#REF!</definedName>
    <definedName name="ㅁ2" localSheetId="5">#REF!</definedName>
    <definedName name="ㅁ2">#REF!</definedName>
    <definedName name="ㅁ98" localSheetId="2">#REF!</definedName>
    <definedName name="ㅁ98" localSheetId="6">#REF!</definedName>
    <definedName name="ㅁ98" localSheetId="5">#REF!</definedName>
    <definedName name="ㅁ98">#REF!</definedName>
    <definedName name="ㅁㄴㅇ" localSheetId="2">#REF!</definedName>
    <definedName name="ㅁㄴㅇ" localSheetId="6">#REF!</definedName>
    <definedName name="ㅁㄴㅇ" localSheetId="5">#REF!</definedName>
    <definedName name="ㅁㄴㅇ">#REF!</definedName>
    <definedName name="ㅁㄴㅇㄹ" localSheetId="2">#REF!</definedName>
    <definedName name="ㅁㄴㅇㄹ" localSheetId="6">#REF!</definedName>
    <definedName name="ㅁㄴㅇㄹ" localSheetId="5">#REF!</definedName>
    <definedName name="ㅁㄴㅇㄹ">#REF!</definedName>
    <definedName name="ㅁㄴㅇㅁㄴㅇ" localSheetId="2">#REF!</definedName>
    <definedName name="ㅁㄴㅇㅁㄴㅇ" localSheetId="6">#REF!</definedName>
    <definedName name="ㅁㄴㅇㅁㄴㅇ" localSheetId="5">#REF!</definedName>
    <definedName name="ㅁㄴㅇㅁㄴㅇ">#REF!</definedName>
    <definedName name="ㅁㄴㅇㅇㄴ" localSheetId="2">#REF!</definedName>
    <definedName name="ㅁㄴㅇㅇㄴ" localSheetId="6">#REF!</definedName>
    <definedName name="ㅁㄴㅇㅇㄴ" localSheetId="5">#REF!</definedName>
    <definedName name="ㅁㄴㅇㅇㄴ">#REF!</definedName>
    <definedName name="ㅁㅁ" localSheetId="2" hidden="1">[5]내역서적용수량!#REF!</definedName>
    <definedName name="ㅁㅁ" localSheetId="6" hidden="1">[5]내역서적용수량!#REF!</definedName>
    <definedName name="ㅁㅁ" localSheetId="5" hidden="1">[5]내역서적용수량!#REF!</definedName>
    <definedName name="ㅁㅁ" hidden="1">[5]내역서적용수량!#REF!</definedName>
    <definedName name="메2" localSheetId="2">#REF!</definedName>
    <definedName name="메2" localSheetId="6">#REF!</definedName>
    <definedName name="메2" localSheetId="5">#REF!</definedName>
    <definedName name="메2">#REF!</definedName>
    <definedName name="메3" localSheetId="2">#REF!</definedName>
    <definedName name="메3" localSheetId="6">#REF!</definedName>
    <definedName name="메3" localSheetId="5">#REF!</definedName>
    <definedName name="메3">#REF!</definedName>
    <definedName name="메4" localSheetId="2">#REF!</definedName>
    <definedName name="메4" localSheetId="6">#REF!</definedName>
    <definedName name="메4" localSheetId="5">#REF!</definedName>
    <definedName name="메4">#REF!</definedName>
    <definedName name="모르터배합비">OFFSET('[2]시멘트 및 골재량산출'!$B$4,0,0,COUNTA('[2]시멘트 및 골재량산출'!$B$4:$B$13),1)</definedName>
    <definedName name="모르터배합용적비">OFFSET('[2]시멘트 및 골재량산출'!$B$4,0,0,COUNTA('[2]시멘트 및 골재량산출'!$B$4:$B$13),3)</definedName>
    <definedName name="ㅂㅂ" localSheetId="2">#REF!</definedName>
    <definedName name="ㅂㅂ" localSheetId="6">#REF!</definedName>
    <definedName name="ㅂㅂ" localSheetId="5">#REF!</definedName>
    <definedName name="ㅂㅂ">#REF!</definedName>
    <definedName name="보도포장_연장조서">'[4]보도포장연장조서-표준차도부'!$A$3:$N$65536</definedName>
    <definedName name="세목조서" localSheetId="2">#REF!</definedName>
    <definedName name="세목조서" localSheetId="6">#REF!</definedName>
    <definedName name="세목조서" localSheetId="5">#REF!</definedName>
    <definedName name="세목조서">#REF!</definedName>
    <definedName name="세목조서1111" localSheetId="2">#REF!</definedName>
    <definedName name="세목조서1111" localSheetId="6">#REF!</definedName>
    <definedName name="세목조서1111" localSheetId="5">#REF!</definedName>
    <definedName name="세목조서1111">#REF!</definedName>
    <definedName name="ㅇㄹ" localSheetId="2">#REF!</definedName>
    <definedName name="ㅇㄹ" localSheetId="6">#REF!</definedName>
    <definedName name="ㅇㄹ" localSheetId="5">#REF!</definedName>
    <definedName name="ㅇㄹ">#REF!</definedName>
    <definedName name="ㅇㅁㄴㅇ" localSheetId="2">#REF!</definedName>
    <definedName name="ㅇㅁㄴㅇ" localSheetId="6">#REF!</definedName>
    <definedName name="ㅇㅁㄴㅇ" localSheetId="5">#REF!</definedName>
    <definedName name="ㅇㅁㄴㅇ">#REF!</definedName>
    <definedName name="ㅇㅇ" localSheetId="2" hidden="1">[6]구조물터파기수량집계!#REF!</definedName>
    <definedName name="ㅇㅇ" localSheetId="6" hidden="1">[6]구조물터파기수량집계!#REF!</definedName>
    <definedName name="ㅇㅇ" localSheetId="5" hidden="1">[6]구조물터파기수량집계!#REF!</definedName>
    <definedName name="ㅇㅇ" hidden="1">[6]구조물터파기수량집계!#REF!</definedName>
    <definedName name="위치조서" localSheetId="2">#REF!</definedName>
    <definedName name="위치조서" localSheetId="6">#REF!</definedName>
    <definedName name="위치조서" localSheetId="5">#REF!</definedName>
    <definedName name="위치조서">#REF!</definedName>
    <definedName name="이월" localSheetId="2">'[7]표준차도부연장집계-ASP'!#REF!</definedName>
    <definedName name="이월" localSheetId="6">'[7]표준차도부연장집계-ASP'!#REF!</definedName>
    <definedName name="이월" localSheetId="5">'[7]표준차도부연장집계-ASP'!#REF!</definedName>
    <definedName name="이월">'[7]표준차도부연장집계-ASP'!#REF!</definedName>
    <definedName name="ㅈㅈ" localSheetId="2" hidden="1">[6]측구터파기공수량집계!#REF!</definedName>
    <definedName name="ㅈㅈ" localSheetId="6" hidden="1">[6]측구터파기공수량집계!#REF!</definedName>
    <definedName name="ㅈㅈ" localSheetId="5" hidden="1">[6]측구터파기공수량집계!#REF!</definedName>
    <definedName name="ㅈㅈ" hidden="1">[6]측구터파기공수량집계!#REF!</definedName>
    <definedName name="절토" localSheetId="2">#REF!</definedName>
    <definedName name="절토" localSheetId="6">#REF!</definedName>
    <definedName name="절토" localSheetId="5">#REF!</definedName>
    <definedName name="절토">#REF!</definedName>
    <definedName name="지" localSheetId="2">#REF!</definedName>
    <definedName name="지" localSheetId="6">#REF!</definedName>
    <definedName name="지" localSheetId="5">#REF!</definedName>
    <definedName name="지">#REF!</definedName>
    <definedName name="파일" localSheetId="2" hidden="1">'[6]배수공 시멘트 및 골재량 산출'!#REF!</definedName>
    <definedName name="파일" localSheetId="6" hidden="1">'[6]배수공 시멘트 및 골재량 산출'!#REF!</definedName>
    <definedName name="파일" localSheetId="5" hidden="1">'[6]배수공 시멘트 및 골재량 산출'!#REF!</definedName>
    <definedName name="파일" hidden="1">'[6]배수공 시멘트 및 골재량 산출'!#REF!</definedName>
    <definedName name="포장공공종번호" localSheetId="2">#REF!</definedName>
    <definedName name="포장공공종번호" localSheetId="6">#REF!</definedName>
    <definedName name="포장공공종번호" localSheetId="5">#REF!</definedName>
    <definedName name="포장공공종번호">#REF!</definedName>
    <definedName name="표준차도부_연장조서">'[4]표준차도부연장조서-ASP'!$A$4:$J$65536</definedName>
    <definedName name="표지1" localSheetId="2">#REF!</definedName>
    <definedName name="표지1" localSheetId="6">#REF!</definedName>
    <definedName name="표지1" localSheetId="5">#REF!</definedName>
    <definedName name="표지1">#REF!</definedName>
    <definedName name="흄관600집계" localSheetId="2">#REF!</definedName>
    <definedName name="흄관600집계" localSheetId="6">#REF!</definedName>
    <definedName name="흄관600집계" localSheetId="5">#REF!</definedName>
    <definedName name="흄관600집계">#REF!</definedName>
    <definedName name="ㅏ" localSheetId="2">#REF!</definedName>
    <definedName name="ㅏ" localSheetId="6">#REF!</definedName>
    <definedName name="ㅏ" localSheetId="5">#REF!</definedName>
    <definedName name="ㅏ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23" l="1"/>
  <c r="AD195" i="7" l="1"/>
  <c r="Y195" i="7"/>
  <c r="X195" i="7"/>
  <c r="P195" i="7"/>
  <c r="O195" i="7"/>
  <c r="AD194" i="7"/>
  <c r="Y194" i="7"/>
  <c r="X194" i="7"/>
  <c r="P194" i="7"/>
  <c r="O194" i="7"/>
  <c r="AD128" i="7"/>
  <c r="Y128" i="7"/>
  <c r="X128" i="7"/>
  <c r="P128" i="7"/>
  <c r="O128" i="7"/>
  <c r="AD127" i="7"/>
  <c r="Y127" i="7"/>
  <c r="X127" i="7"/>
  <c r="P127" i="7"/>
  <c r="O127" i="7"/>
  <c r="AD126" i="7"/>
  <c r="Y126" i="7"/>
  <c r="X126" i="7"/>
  <c r="P126" i="7"/>
  <c r="O126" i="7"/>
  <c r="AD125" i="7"/>
  <c r="Y125" i="7"/>
  <c r="X125" i="7"/>
  <c r="P125" i="7"/>
  <c r="O125" i="7"/>
  <c r="AD124" i="7"/>
  <c r="Y124" i="7"/>
  <c r="X124" i="7"/>
  <c r="P124" i="7"/>
  <c r="O124" i="7"/>
  <c r="AD123" i="7"/>
  <c r="Y123" i="7"/>
  <c r="X123" i="7"/>
  <c r="P123" i="7"/>
  <c r="O123" i="7"/>
  <c r="AD122" i="7"/>
  <c r="Y122" i="7"/>
  <c r="X122" i="7"/>
  <c r="P122" i="7"/>
  <c r="O122" i="7"/>
  <c r="AD120" i="7"/>
  <c r="Y120" i="7"/>
  <c r="X120" i="7"/>
  <c r="P120" i="7"/>
  <c r="O120" i="7"/>
  <c r="AD119" i="7"/>
  <c r="Y119" i="7"/>
  <c r="X119" i="7"/>
  <c r="P119" i="7"/>
  <c r="O119" i="7"/>
  <c r="AD118" i="7"/>
  <c r="Y118" i="7"/>
  <c r="X118" i="7"/>
  <c r="P118" i="7"/>
  <c r="O118" i="7"/>
  <c r="AD117" i="7"/>
  <c r="Y117" i="7"/>
  <c r="X117" i="7"/>
  <c r="P117" i="7"/>
  <c r="O117" i="7"/>
  <c r="AD121" i="7"/>
  <c r="Y121" i="7"/>
  <c r="X121" i="7"/>
  <c r="P121" i="7"/>
  <c r="O121" i="7"/>
  <c r="AD116" i="7"/>
  <c r="Y116" i="7"/>
  <c r="X116" i="7"/>
  <c r="P116" i="7"/>
  <c r="O116" i="7"/>
  <c r="AD115" i="7"/>
  <c r="Y115" i="7"/>
  <c r="X115" i="7"/>
  <c r="P115" i="7"/>
  <c r="O115" i="7"/>
  <c r="AD114" i="7"/>
  <c r="Y114" i="7"/>
  <c r="X114" i="7"/>
  <c r="P114" i="7"/>
  <c r="O114" i="7"/>
  <c r="AD113" i="7"/>
  <c r="Y113" i="7"/>
  <c r="X113" i="7"/>
  <c r="P113" i="7"/>
  <c r="O113" i="7"/>
  <c r="AD112" i="7"/>
  <c r="Y112" i="7"/>
  <c r="X112" i="7"/>
  <c r="P112" i="7"/>
  <c r="O112" i="7"/>
  <c r="AD111" i="7"/>
  <c r="Y111" i="7"/>
  <c r="X111" i="7"/>
  <c r="P111" i="7"/>
  <c r="O111" i="7"/>
  <c r="AD110" i="7"/>
  <c r="Y110" i="7"/>
  <c r="X110" i="7"/>
  <c r="P110" i="7"/>
  <c r="O110" i="7"/>
  <c r="AD109" i="7"/>
  <c r="Y109" i="7"/>
  <c r="X109" i="7"/>
  <c r="P109" i="7"/>
  <c r="O109" i="7"/>
  <c r="AD108" i="7"/>
  <c r="Y108" i="7"/>
  <c r="X108" i="7"/>
  <c r="P108" i="7"/>
  <c r="O108" i="7"/>
  <c r="AD107" i="7"/>
  <c r="Y107" i="7"/>
  <c r="X107" i="7"/>
  <c r="P107" i="7"/>
  <c r="O107" i="7"/>
  <c r="AD106" i="7"/>
  <c r="Y106" i="7"/>
  <c r="X106" i="7"/>
  <c r="P106" i="7"/>
  <c r="O106" i="7"/>
  <c r="AD105" i="7"/>
  <c r="Y105" i="7"/>
  <c r="X105" i="7"/>
  <c r="P105" i="7"/>
  <c r="O105" i="7"/>
  <c r="AD104" i="7"/>
  <c r="Y104" i="7"/>
  <c r="X104" i="7"/>
  <c r="P104" i="7"/>
  <c r="O104" i="7"/>
  <c r="AD103" i="7"/>
  <c r="Y103" i="7"/>
  <c r="X103" i="7"/>
  <c r="P103" i="7"/>
  <c r="O103" i="7"/>
  <c r="AD102" i="7"/>
  <c r="Y102" i="7"/>
  <c r="X102" i="7"/>
  <c r="P102" i="7"/>
  <c r="O102" i="7"/>
  <c r="AD101" i="7"/>
  <c r="Y101" i="7"/>
  <c r="X101" i="7"/>
  <c r="P101" i="7"/>
  <c r="O101" i="7"/>
  <c r="AD100" i="7"/>
  <c r="Y100" i="7"/>
  <c r="X100" i="7"/>
  <c r="P100" i="7"/>
  <c r="O100" i="7"/>
  <c r="AD99" i="7"/>
  <c r="Y99" i="7"/>
  <c r="X99" i="7"/>
  <c r="P99" i="7"/>
  <c r="O99" i="7"/>
  <c r="AD98" i="7"/>
  <c r="Y98" i="7"/>
  <c r="X98" i="7"/>
  <c r="P98" i="7"/>
  <c r="O98" i="7"/>
  <c r="AD97" i="7"/>
  <c r="Y97" i="7"/>
  <c r="X97" i="7"/>
  <c r="P97" i="7"/>
  <c r="O97" i="7"/>
  <c r="AD96" i="7"/>
  <c r="Y96" i="7"/>
  <c r="X96" i="7"/>
  <c r="P96" i="7"/>
  <c r="O96" i="7"/>
  <c r="AD95" i="7"/>
  <c r="Y95" i="7"/>
  <c r="X95" i="7"/>
  <c r="P95" i="7"/>
  <c r="O95" i="7"/>
  <c r="AD94" i="7"/>
  <c r="Y94" i="7"/>
  <c r="X94" i="7"/>
  <c r="P94" i="7"/>
  <c r="O94" i="7"/>
  <c r="AD93" i="7"/>
  <c r="Y93" i="7"/>
  <c r="X93" i="7"/>
  <c r="P93" i="7"/>
  <c r="O93" i="7"/>
  <c r="AD92" i="7"/>
  <c r="Y92" i="7"/>
  <c r="X92" i="7"/>
  <c r="P92" i="7"/>
  <c r="O92" i="7"/>
  <c r="AD91" i="7"/>
  <c r="Y91" i="7"/>
  <c r="X91" i="7"/>
  <c r="P91" i="7"/>
  <c r="O91" i="7"/>
  <c r="AD90" i="7"/>
  <c r="Y90" i="7"/>
  <c r="X90" i="7"/>
  <c r="P90" i="7"/>
  <c r="O90" i="7"/>
  <c r="AD89" i="7"/>
  <c r="Y89" i="7"/>
  <c r="X89" i="7"/>
  <c r="P89" i="7"/>
  <c r="O89" i="7"/>
  <c r="AD88" i="7"/>
  <c r="Y88" i="7"/>
  <c r="X88" i="7"/>
  <c r="P88" i="7"/>
  <c r="O88" i="7"/>
  <c r="AD87" i="7"/>
  <c r="Y87" i="7"/>
  <c r="X87" i="7"/>
  <c r="P87" i="7"/>
  <c r="O87" i="7"/>
  <c r="AD86" i="7"/>
  <c r="Y86" i="7"/>
  <c r="X86" i="7"/>
  <c r="P86" i="7"/>
  <c r="O86" i="7"/>
  <c r="AD85" i="7"/>
  <c r="Y85" i="7"/>
  <c r="X85" i="7"/>
  <c r="P85" i="7"/>
  <c r="O85" i="7"/>
  <c r="AD84" i="7"/>
  <c r="Y84" i="7"/>
  <c r="X84" i="7"/>
  <c r="P84" i="7"/>
  <c r="O84" i="7"/>
  <c r="AD83" i="7"/>
  <c r="Y83" i="7"/>
  <c r="X83" i="7"/>
  <c r="P83" i="7"/>
  <c r="O83" i="7"/>
  <c r="AD82" i="7"/>
  <c r="Y82" i="7"/>
  <c r="X82" i="7"/>
  <c r="P82" i="7"/>
  <c r="O82" i="7"/>
  <c r="AD81" i="7"/>
  <c r="Y81" i="7"/>
  <c r="X81" i="7"/>
  <c r="P81" i="7"/>
  <c r="O81" i="7"/>
  <c r="AD80" i="7"/>
  <c r="Y80" i="7"/>
  <c r="X80" i="7"/>
  <c r="P80" i="7"/>
  <c r="O80" i="7"/>
  <c r="AD79" i="7"/>
  <c r="Y79" i="7"/>
  <c r="X79" i="7"/>
  <c r="P79" i="7"/>
  <c r="O79" i="7"/>
  <c r="AD78" i="7"/>
  <c r="Y78" i="7"/>
  <c r="X78" i="7"/>
  <c r="P78" i="7"/>
  <c r="O78" i="7"/>
  <c r="AD77" i="7"/>
  <c r="Y77" i="7"/>
  <c r="X77" i="7"/>
  <c r="P77" i="7"/>
  <c r="O77" i="7"/>
  <c r="AD76" i="7"/>
  <c r="Y76" i="7"/>
  <c r="X76" i="7"/>
  <c r="P76" i="7"/>
  <c r="O76" i="7"/>
  <c r="AD75" i="7"/>
  <c r="Y75" i="7"/>
  <c r="X75" i="7"/>
  <c r="P75" i="7"/>
  <c r="O75" i="7"/>
  <c r="AD74" i="7"/>
  <c r="Y74" i="7"/>
  <c r="X74" i="7"/>
  <c r="P74" i="7"/>
  <c r="O74" i="7"/>
  <c r="AD73" i="7"/>
  <c r="Y73" i="7"/>
  <c r="X73" i="7"/>
  <c r="P73" i="7"/>
  <c r="O73" i="7"/>
  <c r="AD72" i="7"/>
  <c r="Y72" i="7"/>
  <c r="X72" i="7"/>
  <c r="P72" i="7"/>
  <c r="O72" i="7"/>
  <c r="AD71" i="7"/>
  <c r="Y71" i="7"/>
  <c r="X71" i="7"/>
  <c r="P71" i="7"/>
  <c r="O71" i="7"/>
  <c r="AD70" i="7"/>
  <c r="Y70" i="7"/>
  <c r="X70" i="7"/>
  <c r="P70" i="7"/>
  <c r="O70" i="7"/>
  <c r="AD69" i="7"/>
  <c r="Y69" i="7"/>
  <c r="X69" i="7"/>
  <c r="P69" i="7"/>
  <c r="O69" i="7"/>
  <c r="AD68" i="7"/>
  <c r="Y68" i="7"/>
  <c r="X68" i="7"/>
  <c r="P68" i="7"/>
  <c r="O68" i="7"/>
  <c r="AD67" i="7"/>
  <c r="Y67" i="7"/>
  <c r="X67" i="7"/>
  <c r="P67" i="7"/>
  <c r="O67" i="7"/>
  <c r="AD66" i="7"/>
  <c r="Y66" i="7"/>
  <c r="X66" i="7"/>
  <c r="P66" i="7"/>
  <c r="O66" i="7"/>
  <c r="AD193" i="7"/>
  <c r="Y193" i="7"/>
  <c r="X193" i="7"/>
  <c r="P193" i="7"/>
  <c r="O193" i="7"/>
  <c r="AD183" i="7"/>
  <c r="Y183" i="7"/>
  <c r="X183" i="7"/>
  <c r="P183" i="7"/>
  <c r="O183" i="7"/>
  <c r="AD182" i="7"/>
  <c r="Y182" i="7"/>
  <c r="X182" i="7"/>
  <c r="P182" i="7"/>
  <c r="O182" i="7"/>
  <c r="AD181" i="7"/>
  <c r="Y181" i="7"/>
  <c r="X181" i="7"/>
  <c r="P181" i="7"/>
  <c r="O181" i="7"/>
  <c r="AD180" i="7"/>
  <c r="Y180" i="7"/>
  <c r="X180" i="7"/>
  <c r="P180" i="7"/>
  <c r="O180" i="7"/>
  <c r="AD179" i="7"/>
  <c r="Y179" i="7"/>
  <c r="X179" i="7"/>
  <c r="P179" i="7"/>
  <c r="O179" i="7"/>
  <c r="AD178" i="7"/>
  <c r="Y178" i="7"/>
  <c r="X178" i="7"/>
  <c r="P178" i="7"/>
  <c r="O178" i="7"/>
  <c r="AD177" i="7"/>
  <c r="Y177" i="7"/>
  <c r="X177" i="7"/>
  <c r="P177" i="7"/>
  <c r="O177" i="7"/>
  <c r="AD176" i="7"/>
  <c r="Y176" i="7"/>
  <c r="X176" i="7"/>
  <c r="P176" i="7"/>
  <c r="O176" i="7"/>
  <c r="AD175" i="7"/>
  <c r="Y175" i="7"/>
  <c r="X175" i="7"/>
  <c r="P175" i="7"/>
  <c r="O175" i="7"/>
  <c r="AD174" i="7"/>
  <c r="Y174" i="7"/>
  <c r="X174" i="7"/>
  <c r="P174" i="7"/>
  <c r="O174" i="7"/>
  <c r="AD173" i="7"/>
  <c r="Y173" i="7"/>
  <c r="X173" i="7"/>
  <c r="P173" i="7"/>
  <c r="O173" i="7"/>
  <c r="AD172" i="7"/>
  <c r="Y172" i="7"/>
  <c r="X172" i="7"/>
  <c r="P172" i="7"/>
  <c r="O172" i="7"/>
  <c r="AD171" i="7"/>
  <c r="Y171" i="7"/>
  <c r="X171" i="7"/>
  <c r="P171" i="7"/>
  <c r="O171" i="7"/>
  <c r="AD192" i="7"/>
  <c r="Y192" i="7"/>
  <c r="X192" i="7"/>
  <c r="P192" i="7"/>
  <c r="O192" i="7"/>
  <c r="AD191" i="7"/>
  <c r="Y191" i="7"/>
  <c r="X191" i="7"/>
  <c r="P191" i="7"/>
  <c r="O191" i="7"/>
  <c r="AD190" i="7"/>
  <c r="Y190" i="7"/>
  <c r="X190" i="7"/>
  <c r="P190" i="7"/>
  <c r="O190" i="7"/>
  <c r="AD189" i="7"/>
  <c r="Y189" i="7"/>
  <c r="X189" i="7"/>
  <c r="P189" i="7"/>
  <c r="O189" i="7"/>
  <c r="AD188" i="7"/>
  <c r="Y188" i="7"/>
  <c r="X188" i="7"/>
  <c r="P188" i="7"/>
  <c r="O188" i="7"/>
  <c r="AD187" i="7"/>
  <c r="Y187" i="7"/>
  <c r="X187" i="7"/>
  <c r="P187" i="7"/>
  <c r="O187" i="7"/>
  <c r="AD186" i="7"/>
  <c r="Y186" i="7"/>
  <c r="X186" i="7"/>
  <c r="P186" i="7"/>
  <c r="O186" i="7"/>
  <c r="AD185" i="7"/>
  <c r="Y185" i="7"/>
  <c r="X185" i="7"/>
  <c r="P185" i="7"/>
  <c r="O185" i="7"/>
  <c r="AD184" i="7"/>
  <c r="Y184" i="7"/>
  <c r="X184" i="7"/>
  <c r="P184" i="7"/>
  <c r="O184" i="7"/>
  <c r="AD170" i="7"/>
  <c r="Y170" i="7"/>
  <c r="X170" i="7"/>
  <c r="P170" i="7"/>
  <c r="O170" i="7"/>
  <c r="AD169" i="7"/>
  <c r="Y169" i="7"/>
  <c r="X169" i="7"/>
  <c r="P169" i="7"/>
  <c r="O169" i="7"/>
  <c r="AD168" i="7"/>
  <c r="Y168" i="7"/>
  <c r="X168" i="7"/>
  <c r="P168" i="7"/>
  <c r="O168" i="7"/>
  <c r="AD167" i="7"/>
  <c r="Y167" i="7"/>
  <c r="X167" i="7"/>
  <c r="P167" i="7"/>
  <c r="O167" i="7"/>
  <c r="AD166" i="7"/>
  <c r="Y166" i="7"/>
  <c r="X166" i="7"/>
  <c r="P166" i="7"/>
  <c r="O166" i="7"/>
  <c r="AD165" i="7"/>
  <c r="Y165" i="7"/>
  <c r="X165" i="7"/>
  <c r="P165" i="7"/>
  <c r="O165" i="7"/>
  <c r="AD164" i="7"/>
  <c r="Y164" i="7"/>
  <c r="X164" i="7"/>
  <c r="P164" i="7"/>
  <c r="O164" i="7"/>
  <c r="AD163" i="7"/>
  <c r="Y163" i="7"/>
  <c r="X163" i="7"/>
  <c r="P163" i="7"/>
  <c r="O163" i="7"/>
  <c r="AD162" i="7"/>
  <c r="Y162" i="7"/>
  <c r="X162" i="7"/>
  <c r="P162" i="7"/>
  <c r="O162" i="7"/>
  <c r="AD161" i="7"/>
  <c r="Y161" i="7"/>
  <c r="X161" i="7"/>
  <c r="P161" i="7"/>
  <c r="O161" i="7"/>
  <c r="AD160" i="7"/>
  <c r="Y160" i="7"/>
  <c r="X160" i="7"/>
  <c r="P160" i="7"/>
  <c r="O160" i="7"/>
  <c r="AD159" i="7"/>
  <c r="Y159" i="7"/>
  <c r="X159" i="7"/>
  <c r="P159" i="7"/>
  <c r="O159" i="7"/>
  <c r="AD158" i="7"/>
  <c r="Y158" i="7"/>
  <c r="X158" i="7"/>
  <c r="P158" i="7"/>
  <c r="O158" i="7"/>
  <c r="AD157" i="7"/>
  <c r="Y157" i="7"/>
  <c r="X157" i="7"/>
  <c r="P157" i="7"/>
  <c r="O157" i="7"/>
  <c r="AD156" i="7"/>
  <c r="Y156" i="7"/>
  <c r="X156" i="7"/>
  <c r="P156" i="7"/>
  <c r="O156" i="7"/>
  <c r="AD155" i="7"/>
  <c r="Y155" i="7"/>
  <c r="X155" i="7"/>
  <c r="P155" i="7"/>
  <c r="O155" i="7"/>
  <c r="AD154" i="7"/>
  <c r="Y154" i="7"/>
  <c r="X154" i="7"/>
  <c r="P154" i="7"/>
  <c r="O154" i="7"/>
  <c r="AD153" i="7"/>
  <c r="Y153" i="7"/>
  <c r="X153" i="7"/>
  <c r="P153" i="7"/>
  <c r="O153" i="7"/>
  <c r="AD152" i="7"/>
  <c r="Y152" i="7"/>
  <c r="X152" i="7"/>
  <c r="P152" i="7"/>
  <c r="O152" i="7"/>
  <c r="AD151" i="7"/>
  <c r="Y151" i="7"/>
  <c r="X151" i="7"/>
  <c r="P151" i="7"/>
  <c r="O151" i="7"/>
  <c r="AD150" i="7"/>
  <c r="Y150" i="7"/>
  <c r="X150" i="7"/>
  <c r="P150" i="7"/>
  <c r="O150" i="7"/>
  <c r="AD149" i="7"/>
  <c r="Y149" i="7"/>
  <c r="X149" i="7"/>
  <c r="P149" i="7"/>
  <c r="O149" i="7"/>
  <c r="AD148" i="7"/>
  <c r="Y148" i="7"/>
  <c r="X148" i="7"/>
  <c r="P148" i="7"/>
  <c r="O148" i="7"/>
  <c r="AD147" i="7"/>
  <c r="Y147" i="7"/>
  <c r="X147" i="7"/>
  <c r="P147" i="7"/>
  <c r="O147" i="7"/>
  <c r="AD146" i="7"/>
  <c r="Y146" i="7"/>
  <c r="X146" i="7"/>
  <c r="P146" i="7"/>
  <c r="O146" i="7"/>
  <c r="AD145" i="7"/>
  <c r="Y145" i="7"/>
  <c r="X145" i="7"/>
  <c r="P145" i="7"/>
  <c r="O145" i="7"/>
  <c r="AD144" i="7"/>
  <c r="Y144" i="7"/>
  <c r="X144" i="7"/>
  <c r="P144" i="7"/>
  <c r="O144" i="7"/>
  <c r="AD143" i="7"/>
  <c r="Y143" i="7"/>
  <c r="X143" i="7"/>
  <c r="P143" i="7"/>
  <c r="O143" i="7"/>
  <c r="AD142" i="7"/>
  <c r="Y142" i="7"/>
  <c r="X142" i="7"/>
  <c r="P142" i="7"/>
  <c r="O142" i="7"/>
  <c r="AD141" i="7"/>
  <c r="Y141" i="7"/>
  <c r="X141" i="7"/>
  <c r="P141" i="7"/>
  <c r="O141" i="7"/>
  <c r="AD140" i="7"/>
  <c r="Y140" i="7"/>
  <c r="X140" i="7"/>
  <c r="P140" i="7"/>
  <c r="O140" i="7"/>
  <c r="AD139" i="7"/>
  <c r="Y139" i="7"/>
  <c r="X139" i="7"/>
  <c r="P139" i="7"/>
  <c r="O139" i="7"/>
  <c r="AD138" i="7"/>
  <c r="Y138" i="7"/>
  <c r="X138" i="7"/>
  <c r="P138" i="7"/>
  <c r="O138" i="7"/>
  <c r="AD137" i="7"/>
  <c r="Y137" i="7"/>
  <c r="X137" i="7"/>
  <c r="P137" i="7"/>
  <c r="O137" i="7"/>
  <c r="AD136" i="7"/>
  <c r="Y136" i="7"/>
  <c r="X136" i="7"/>
  <c r="P136" i="7"/>
  <c r="O136" i="7"/>
  <c r="AD135" i="7"/>
  <c r="Y135" i="7"/>
  <c r="X135" i="7"/>
  <c r="P135" i="7"/>
  <c r="O135" i="7"/>
  <c r="AD134" i="7"/>
  <c r="Y134" i="7"/>
  <c r="X134" i="7"/>
  <c r="P134" i="7"/>
  <c r="O134" i="7"/>
  <c r="AD133" i="7"/>
  <c r="Y133" i="7"/>
  <c r="X133" i="7"/>
  <c r="P133" i="7"/>
  <c r="O133" i="7"/>
  <c r="AD132" i="7"/>
  <c r="Y132" i="7"/>
  <c r="X132" i="7"/>
  <c r="P132" i="7"/>
  <c r="O132" i="7"/>
  <c r="AD131" i="7"/>
  <c r="Y131" i="7"/>
  <c r="X131" i="7"/>
  <c r="P131" i="7"/>
  <c r="O131" i="7"/>
  <c r="AD130" i="7"/>
  <c r="Y130" i="7"/>
  <c r="X130" i="7"/>
  <c r="P130" i="7"/>
  <c r="O130" i="7"/>
  <c r="AD129" i="7"/>
  <c r="Y129" i="7"/>
  <c r="X129" i="7"/>
  <c r="P129" i="7"/>
  <c r="O129" i="7"/>
  <c r="AD33" i="7"/>
  <c r="Y33" i="7"/>
  <c r="X33" i="7"/>
  <c r="P33" i="7"/>
  <c r="O33" i="7"/>
  <c r="AD32" i="7"/>
  <c r="Y32" i="7"/>
  <c r="X32" i="7"/>
  <c r="P32" i="7"/>
  <c r="O32" i="7"/>
  <c r="AD31" i="7"/>
  <c r="Y31" i="7"/>
  <c r="X31" i="7"/>
  <c r="P31" i="7"/>
  <c r="O31" i="7"/>
  <c r="AD30" i="7"/>
  <c r="Y30" i="7"/>
  <c r="X30" i="7"/>
  <c r="P30" i="7"/>
  <c r="O30" i="7"/>
  <c r="AD29" i="7"/>
  <c r="Y29" i="7"/>
  <c r="X29" i="7"/>
  <c r="P29" i="7"/>
  <c r="O29" i="7"/>
  <c r="AD28" i="7"/>
  <c r="Y28" i="7"/>
  <c r="X28" i="7"/>
  <c r="P28" i="7"/>
  <c r="O28" i="7"/>
  <c r="AD26" i="7"/>
  <c r="Y26" i="7"/>
  <c r="X26" i="7"/>
  <c r="P26" i="7"/>
  <c r="O26" i="7"/>
  <c r="AD25" i="7"/>
  <c r="Y25" i="7"/>
  <c r="X25" i="7"/>
  <c r="P25" i="7"/>
  <c r="O25" i="7"/>
  <c r="AD24" i="7"/>
  <c r="Y24" i="7"/>
  <c r="X24" i="7"/>
  <c r="P24" i="7"/>
  <c r="O24" i="7"/>
  <c r="AD23" i="7"/>
  <c r="Y23" i="7"/>
  <c r="X23" i="7"/>
  <c r="P23" i="7"/>
  <c r="O23" i="7"/>
  <c r="O48" i="7"/>
  <c r="P48" i="7"/>
  <c r="X48" i="7"/>
  <c r="Y48" i="7"/>
  <c r="AD48" i="7"/>
  <c r="O49" i="7"/>
  <c r="P49" i="7"/>
  <c r="X49" i="7"/>
  <c r="Y49" i="7"/>
  <c r="AD49" i="7"/>
  <c r="O50" i="7"/>
  <c r="P50" i="7"/>
  <c r="X50" i="7"/>
  <c r="Y50" i="7"/>
  <c r="AD50" i="7"/>
  <c r="O51" i="7"/>
  <c r="P51" i="7"/>
  <c r="X51" i="7"/>
  <c r="Y51" i="7"/>
  <c r="AD51" i="7"/>
  <c r="O52" i="7"/>
  <c r="P52" i="7"/>
  <c r="X52" i="7"/>
  <c r="Y52" i="7"/>
  <c r="AD52" i="7"/>
  <c r="O53" i="7"/>
  <c r="P53" i="7"/>
  <c r="X53" i="7"/>
  <c r="Y53" i="7"/>
  <c r="AD53" i="7"/>
  <c r="O54" i="7"/>
  <c r="P54" i="7"/>
  <c r="X54" i="7"/>
  <c r="Y54" i="7"/>
  <c r="AD54" i="7"/>
  <c r="O55" i="7"/>
  <c r="P55" i="7"/>
  <c r="X55" i="7"/>
  <c r="Y55" i="7"/>
  <c r="AD55" i="7"/>
  <c r="O56" i="7"/>
  <c r="P56" i="7"/>
  <c r="X56" i="7"/>
  <c r="Y56" i="7"/>
  <c r="AD56" i="7"/>
  <c r="O57" i="7"/>
  <c r="P57" i="7"/>
  <c r="X57" i="7"/>
  <c r="Y57" i="7"/>
  <c r="AD57" i="7"/>
  <c r="O58" i="7"/>
  <c r="P58" i="7"/>
  <c r="X58" i="7"/>
  <c r="Y58" i="7"/>
  <c r="AD58" i="7"/>
  <c r="O59" i="7"/>
  <c r="P59" i="7"/>
  <c r="X59" i="7"/>
  <c r="Y59" i="7"/>
  <c r="AD59" i="7"/>
  <c r="O60" i="7"/>
  <c r="P60" i="7"/>
  <c r="X60" i="7"/>
  <c r="Y60" i="7"/>
  <c r="AD60" i="7"/>
  <c r="O61" i="7"/>
  <c r="P61" i="7"/>
  <c r="X61" i="7"/>
  <c r="Y61" i="7"/>
  <c r="AD61" i="7"/>
  <c r="O62" i="7"/>
  <c r="P62" i="7"/>
  <c r="X62" i="7"/>
  <c r="Y62" i="7"/>
  <c r="AD62" i="7"/>
  <c r="O63" i="7"/>
  <c r="P63" i="7"/>
  <c r="X63" i="7"/>
  <c r="Y63" i="7"/>
  <c r="AD63" i="7"/>
  <c r="O64" i="7"/>
  <c r="P64" i="7"/>
  <c r="X64" i="7"/>
  <c r="Y64" i="7"/>
  <c r="AD64" i="7"/>
  <c r="O65" i="7"/>
  <c r="P65" i="7"/>
  <c r="X65" i="7"/>
  <c r="Y65" i="7"/>
  <c r="AD65" i="7"/>
  <c r="X5" i="3"/>
  <c r="Y5" i="3"/>
  <c r="AA5" i="3"/>
  <c r="X6" i="3"/>
  <c r="Y6" i="3"/>
  <c r="AA6" i="3"/>
  <c r="X7" i="3"/>
  <c r="Y7" i="3"/>
  <c r="AA7" i="3"/>
  <c r="X8" i="3"/>
  <c r="Y8" i="3"/>
  <c r="AA8" i="3"/>
  <c r="X9" i="3"/>
  <c r="Y9" i="3"/>
  <c r="AA9" i="3"/>
  <c r="X10" i="3"/>
  <c r="Y10" i="3"/>
  <c r="AA10" i="3"/>
  <c r="X11" i="3"/>
  <c r="Y11" i="3"/>
  <c r="AA11" i="3"/>
  <c r="X12" i="3"/>
  <c r="Y12" i="3"/>
  <c r="AA12" i="3"/>
  <c r="X13" i="3"/>
  <c r="Y13" i="3"/>
  <c r="Z13" i="3" s="1"/>
  <c r="AA13" i="3"/>
  <c r="X14" i="3"/>
  <c r="Y14" i="3"/>
  <c r="AA14" i="3"/>
  <c r="X15" i="3"/>
  <c r="Y15" i="3"/>
  <c r="AA15" i="3"/>
  <c r="X16" i="3"/>
  <c r="Y16" i="3"/>
  <c r="AA16" i="3"/>
  <c r="X17" i="3"/>
  <c r="Y17" i="3"/>
  <c r="AA17" i="3"/>
  <c r="X18" i="3"/>
  <c r="Y18" i="3"/>
  <c r="AA18" i="3"/>
  <c r="X19" i="3"/>
  <c r="Y19" i="3"/>
  <c r="AA19" i="3"/>
  <c r="X20" i="3"/>
  <c r="Y20" i="3"/>
  <c r="AA20" i="3"/>
  <c r="X21" i="3"/>
  <c r="Y21" i="3"/>
  <c r="AA21" i="3"/>
  <c r="X22" i="3"/>
  <c r="Y22" i="3"/>
  <c r="AA22" i="3"/>
  <c r="X23" i="3"/>
  <c r="Y23" i="3"/>
  <c r="AA23" i="3"/>
  <c r="X24" i="3"/>
  <c r="Y24" i="3"/>
  <c r="AA24" i="3"/>
  <c r="X25" i="3"/>
  <c r="Y25" i="3"/>
  <c r="AA25" i="3"/>
  <c r="X26" i="3"/>
  <c r="Y26" i="3"/>
  <c r="AA26" i="3"/>
  <c r="X27" i="3"/>
  <c r="Y27" i="3"/>
  <c r="AA27" i="3"/>
  <c r="X28" i="3"/>
  <c r="Y28" i="3"/>
  <c r="AA28" i="3"/>
  <c r="X29" i="3"/>
  <c r="Y29" i="3"/>
  <c r="AA29" i="3"/>
  <c r="X30" i="3"/>
  <c r="Y30" i="3"/>
  <c r="AA30" i="3"/>
  <c r="X31" i="3"/>
  <c r="Y31" i="3"/>
  <c r="AA31" i="3"/>
  <c r="X32" i="3"/>
  <c r="Y32" i="3"/>
  <c r="AA32" i="3"/>
  <c r="X33" i="3"/>
  <c r="Y33" i="3"/>
  <c r="AA33" i="3"/>
  <c r="X34" i="3"/>
  <c r="Z34" i="3" s="1"/>
  <c r="Y34" i="3"/>
  <c r="AA34" i="3"/>
  <c r="X35" i="3"/>
  <c r="Y35" i="3"/>
  <c r="AA35" i="3"/>
  <c r="X36" i="3"/>
  <c r="Y36" i="3"/>
  <c r="AA36" i="3"/>
  <c r="X37" i="3"/>
  <c r="Y37" i="3"/>
  <c r="AA37" i="3"/>
  <c r="X38" i="3"/>
  <c r="Y38" i="3"/>
  <c r="AA38" i="3"/>
  <c r="X39" i="3"/>
  <c r="Y39" i="3"/>
  <c r="AA39" i="3"/>
  <c r="X40" i="3"/>
  <c r="Y40" i="3"/>
  <c r="AA40" i="3"/>
  <c r="X41" i="3"/>
  <c r="Y41" i="3"/>
  <c r="AA41" i="3"/>
  <c r="X42" i="3"/>
  <c r="Z42" i="3" s="1"/>
  <c r="Y42" i="3"/>
  <c r="AA42" i="3"/>
  <c r="X43" i="3"/>
  <c r="Y43" i="3"/>
  <c r="AA43" i="3"/>
  <c r="X44" i="3"/>
  <c r="Y44" i="3"/>
  <c r="AA44" i="3"/>
  <c r="X45" i="3"/>
  <c r="Y45" i="3"/>
  <c r="AA45" i="3"/>
  <c r="X46" i="3"/>
  <c r="Y46" i="3"/>
  <c r="AA46" i="3"/>
  <c r="X47" i="3"/>
  <c r="Y47" i="3"/>
  <c r="AA47" i="3"/>
  <c r="X48" i="3"/>
  <c r="Y48" i="3"/>
  <c r="AA48" i="3"/>
  <c r="X49" i="3"/>
  <c r="Y49" i="3"/>
  <c r="AA49" i="3"/>
  <c r="X50" i="3"/>
  <c r="Y50" i="3"/>
  <c r="AA50" i="3"/>
  <c r="O5" i="3"/>
  <c r="P5" i="3"/>
  <c r="O6" i="3"/>
  <c r="P6" i="3"/>
  <c r="O7" i="3"/>
  <c r="P7" i="3"/>
  <c r="O8" i="3"/>
  <c r="P8" i="3"/>
  <c r="O9" i="3"/>
  <c r="P9" i="3"/>
  <c r="O10" i="3"/>
  <c r="P10" i="3"/>
  <c r="O11" i="3"/>
  <c r="P11" i="3"/>
  <c r="O12" i="3"/>
  <c r="P12" i="3"/>
  <c r="O13" i="3"/>
  <c r="P13" i="3"/>
  <c r="O14" i="3"/>
  <c r="P14" i="3"/>
  <c r="O15" i="3"/>
  <c r="Q15" i="3" s="1"/>
  <c r="U15" i="3" s="1"/>
  <c r="P15" i="3"/>
  <c r="O16" i="3"/>
  <c r="P16" i="3"/>
  <c r="O17" i="3"/>
  <c r="P17" i="3"/>
  <c r="O18" i="3"/>
  <c r="P18" i="3"/>
  <c r="O19" i="3"/>
  <c r="P19" i="3"/>
  <c r="O20" i="3"/>
  <c r="P20" i="3"/>
  <c r="O21" i="3"/>
  <c r="Q21" i="3" s="1"/>
  <c r="U21" i="3" s="1"/>
  <c r="P21" i="3"/>
  <c r="O22" i="3"/>
  <c r="P22" i="3"/>
  <c r="O23" i="3"/>
  <c r="Q23" i="3" s="1"/>
  <c r="W23" i="3" s="1"/>
  <c r="P23" i="3"/>
  <c r="O24" i="3"/>
  <c r="P24" i="3"/>
  <c r="O25" i="3"/>
  <c r="P25" i="3"/>
  <c r="O26" i="3"/>
  <c r="P26" i="3"/>
  <c r="O27" i="3"/>
  <c r="P27" i="3"/>
  <c r="O28" i="3"/>
  <c r="Q28" i="3" s="1"/>
  <c r="W28" i="3" s="1"/>
  <c r="P28" i="3"/>
  <c r="O29" i="3"/>
  <c r="P29" i="3"/>
  <c r="O30" i="3"/>
  <c r="P30" i="3"/>
  <c r="O31" i="3"/>
  <c r="P31" i="3"/>
  <c r="O32" i="3"/>
  <c r="P32" i="3"/>
  <c r="O33" i="3"/>
  <c r="P33" i="3"/>
  <c r="O34" i="3"/>
  <c r="P34" i="3"/>
  <c r="O35" i="3"/>
  <c r="Q35" i="3" s="1"/>
  <c r="W35" i="3" s="1"/>
  <c r="P35" i="3"/>
  <c r="O36" i="3"/>
  <c r="P36" i="3"/>
  <c r="O37" i="3"/>
  <c r="P37" i="3"/>
  <c r="O38" i="3"/>
  <c r="P38" i="3"/>
  <c r="O39" i="3"/>
  <c r="P39" i="3"/>
  <c r="O40" i="3"/>
  <c r="P40" i="3"/>
  <c r="O41" i="3"/>
  <c r="P41" i="3"/>
  <c r="O42" i="3"/>
  <c r="P42" i="3"/>
  <c r="O43" i="3"/>
  <c r="P43" i="3"/>
  <c r="O44" i="3"/>
  <c r="Q44" i="3" s="1"/>
  <c r="W44" i="3" s="1"/>
  <c r="P44" i="3"/>
  <c r="O45" i="3"/>
  <c r="P45" i="3"/>
  <c r="O46" i="3"/>
  <c r="P46" i="3"/>
  <c r="O47" i="3"/>
  <c r="P47" i="3"/>
  <c r="O48" i="3"/>
  <c r="P48" i="3"/>
  <c r="O49" i="3"/>
  <c r="P49" i="3"/>
  <c r="O50" i="3"/>
  <c r="P50" i="3"/>
  <c r="Q38" i="3" l="1"/>
  <c r="W38" i="3" s="1"/>
  <c r="Z12" i="3"/>
  <c r="Z8" i="3"/>
  <c r="Q22" i="3"/>
  <c r="W22" i="3" s="1"/>
  <c r="Z18" i="3"/>
  <c r="Z45" i="3"/>
  <c r="Z21" i="3"/>
  <c r="Q7" i="3"/>
  <c r="S7" i="3" s="1"/>
  <c r="Z5" i="3"/>
  <c r="Q39" i="3"/>
  <c r="AB39" i="3" s="1"/>
  <c r="Q14" i="3"/>
  <c r="U14" i="3" s="1"/>
  <c r="Z33" i="3"/>
  <c r="Q6" i="3"/>
  <c r="Z36" i="3"/>
  <c r="Q34" i="3"/>
  <c r="W34" i="3" s="1"/>
  <c r="Z50" i="3"/>
  <c r="Z46" i="3"/>
  <c r="Z30" i="3"/>
  <c r="Q50" i="3"/>
  <c r="U50" i="3" s="1"/>
  <c r="Z26" i="3"/>
  <c r="Q47" i="3"/>
  <c r="W47" i="3" s="1"/>
  <c r="Q9" i="3"/>
  <c r="AB9" i="3" s="1"/>
  <c r="W7" i="3"/>
  <c r="Q37" i="3"/>
  <c r="AB37" i="3" s="1"/>
  <c r="Q32" i="3"/>
  <c r="U32" i="3" s="1"/>
  <c r="Q5" i="3"/>
  <c r="AB5" i="3" s="1"/>
  <c r="Z28" i="3"/>
  <c r="Q26" i="3"/>
  <c r="AB26" i="3" s="1"/>
  <c r="Q25" i="3"/>
  <c r="AB25" i="3" s="1"/>
  <c r="Z31" i="3"/>
  <c r="Z27" i="3"/>
  <c r="Q20" i="3"/>
  <c r="S20" i="3" s="1"/>
  <c r="Q41" i="3"/>
  <c r="S41" i="3" s="1"/>
  <c r="AB7" i="3"/>
  <c r="Q12" i="3"/>
  <c r="AB12" i="3" s="1"/>
  <c r="AB44" i="3"/>
  <c r="Z37" i="3"/>
  <c r="Z29" i="3"/>
  <c r="Z25" i="3"/>
  <c r="Z10" i="3"/>
  <c r="Z6" i="3"/>
  <c r="Z127" i="7"/>
  <c r="Z122" i="7"/>
  <c r="Z124" i="7"/>
  <c r="Z195" i="7"/>
  <c r="Z68" i="7"/>
  <c r="Z76" i="7"/>
  <c r="Q67" i="7"/>
  <c r="Z110" i="7"/>
  <c r="Z91" i="7"/>
  <c r="Z77" i="7"/>
  <c r="Q80" i="7"/>
  <c r="W80" i="7" s="1"/>
  <c r="Z85" i="7"/>
  <c r="Z99" i="7"/>
  <c r="Z125" i="7"/>
  <c r="Z128" i="7"/>
  <c r="Q66" i="7"/>
  <c r="W66" i="7" s="1"/>
  <c r="Z88" i="7"/>
  <c r="Q91" i="7"/>
  <c r="W91" i="7" s="1"/>
  <c r="Q110" i="7"/>
  <c r="AE110" i="7" s="1"/>
  <c r="Z117" i="7"/>
  <c r="Z131" i="7"/>
  <c r="Z138" i="7"/>
  <c r="Z154" i="7"/>
  <c r="Z162" i="7"/>
  <c r="Z118" i="7"/>
  <c r="Z134" i="7"/>
  <c r="Z150" i="7"/>
  <c r="Z166" i="7"/>
  <c r="Q182" i="7"/>
  <c r="W182" i="7" s="1"/>
  <c r="Q85" i="7"/>
  <c r="AE85" i="7" s="1"/>
  <c r="Z90" i="7"/>
  <c r="Q93" i="7"/>
  <c r="AE93" i="7" s="1"/>
  <c r="Z109" i="7"/>
  <c r="Q125" i="7"/>
  <c r="AE125" i="7" s="1"/>
  <c r="Z49" i="7"/>
  <c r="Z187" i="7"/>
  <c r="Q189" i="7"/>
  <c r="U189" i="7" s="1"/>
  <c r="Z75" i="7"/>
  <c r="Z83" i="7"/>
  <c r="Z89" i="7"/>
  <c r="Q92" i="7"/>
  <c r="AE92" i="7" s="1"/>
  <c r="Z108" i="7"/>
  <c r="Z123" i="7"/>
  <c r="Q175" i="7"/>
  <c r="S175" i="7" s="1"/>
  <c r="Z142" i="7"/>
  <c r="Z67" i="7"/>
  <c r="Q70" i="7"/>
  <c r="S70" i="7" s="1"/>
  <c r="Z80" i="7"/>
  <c r="Q83" i="7"/>
  <c r="S83" i="7" s="1"/>
  <c r="Q89" i="7"/>
  <c r="U89" i="7" s="1"/>
  <c r="Q97" i="7"/>
  <c r="S97" i="7" s="1"/>
  <c r="Z105" i="7"/>
  <c r="Q108" i="7"/>
  <c r="U108" i="7" s="1"/>
  <c r="Q53" i="7"/>
  <c r="S53" i="7" s="1"/>
  <c r="Q69" i="7"/>
  <c r="U69" i="7" s="1"/>
  <c r="Q82" i="7"/>
  <c r="S82" i="7" s="1"/>
  <c r="Z87" i="7"/>
  <c r="Q88" i="7"/>
  <c r="W88" i="7" s="1"/>
  <c r="Q96" i="7"/>
  <c r="W96" i="7" s="1"/>
  <c r="Q107" i="7"/>
  <c r="S107" i="7" s="1"/>
  <c r="Z194" i="7"/>
  <c r="Q170" i="7"/>
  <c r="AE170" i="7" s="1"/>
  <c r="Q171" i="7"/>
  <c r="S171" i="7" s="1"/>
  <c r="Z70" i="7"/>
  <c r="Z97" i="7"/>
  <c r="Z107" i="7"/>
  <c r="Z81" i="7"/>
  <c r="Z95" i="7"/>
  <c r="Q127" i="7"/>
  <c r="U127" i="7" s="1"/>
  <c r="Z159" i="7"/>
  <c r="Z133" i="7"/>
  <c r="Z129" i="7"/>
  <c r="Z181" i="7"/>
  <c r="Q78" i="7"/>
  <c r="U78" i="7" s="1"/>
  <c r="Q119" i="7"/>
  <c r="AE119" i="7" s="1"/>
  <c r="Z193" i="7"/>
  <c r="Z78" i="7"/>
  <c r="Z86" i="7"/>
  <c r="Z92" i="7"/>
  <c r="W26" i="3"/>
  <c r="W50" i="3"/>
  <c r="Q36" i="3"/>
  <c r="S36" i="3" s="1"/>
  <c r="Z20" i="3"/>
  <c r="U7" i="3"/>
  <c r="Q46" i="3"/>
  <c r="AB46" i="3" s="1"/>
  <c r="Z14" i="3"/>
  <c r="AB23" i="3"/>
  <c r="Z9" i="3"/>
  <c r="S44" i="3"/>
  <c r="S38" i="3"/>
  <c r="Z49" i="3"/>
  <c r="Q19" i="3"/>
  <c r="W19" i="3" s="1"/>
  <c r="Q31" i="3"/>
  <c r="W31" i="3" s="1"/>
  <c r="Q18" i="3"/>
  <c r="S18" i="3" s="1"/>
  <c r="Q10" i="3"/>
  <c r="S10" i="3" s="1"/>
  <c r="S28" i="3"/>
  <c r="Z22" i="3"/>
  <c r="U44" i="3"/>
  <c r="U38" i="3"/>
  <c r="Z43" i="3"/>
  <c r="AB38" i="3"/>
  <c r="Z44" i="3"/>
  <c r="Q42" i="3"/>
  <c r="W42" i="3" s="1"/>
  <c r="Z7" i="3"/>
  <c r="U28" i="3"/>
  <c r="Z38" i="3"/>
  <c r="Q173" i="7"/>
  <c r="W173" i="7" s="1"/>
  <c r="Z69" i="7"/>
  <c r="Z53" i="7"/>
  <c r="Z93" i="7"/>
  <c r="Z173" i="7"/>
  <c r="Z176" i="7"/>
  <c r="Q178" i="7"/>
  <c r="U178" i="7" s="1"/>
  <c r="Z72" i="7"/>
  <c r="Q103" i="7"/>
  <c r="W103" i="7" s="1"/>
  <c r="Z120" i="7"/>
  <c r="Z28" i="7"/>
  <c r="Q31" i="7"/>
  <c r="U31" i="7" s="1"/>
  <c r="Z153" i="7"/>
  <c r="Z161" i="7"/>
  <c r="Z100" i="7"/>
  <c r="Q111" i="7"/>
  <c r="W111" i="7" s="1"/>
  <c r="Q193" i="7"/>
  <c r="W193" i="7" s="1"/>
  <c r="Z140" i="7"/>
  <c r="Z148" i="7"/>
  <c r="Z156" i="7"/>
  <c r="Z164" i="7"/>
  <c r="Q186" i="7"/>
  <c r="U186" i="7" s="1"/>
  <c r="Z190" i="7"/>
  <c r="Z172" i="7"/>
  <c r="Q177" i="7"/>
  <c r="W177" i="7" s="1"/>
  <c r="Q102" i="7"/>
  <c r="AE102" i="7" s="1"/>
  <c r="Z111" i="7"/>
  <c r="Q114" i="7"/>
  <c r="W114" i="7" s="1"/>
  <c r="Z183" i="7"/>
  <c r="Q195" i="7"/>
  <c r="AE195" i="7" s="1"/>
  <c r="Z25" i="7"/>
  <c r="Z66" i="7"/>
  <c r="Z74" i="7"/>
  <c r="Z98" i="7"/>
  <c r="Q101" i="7"/>
  <c r="AE101" i="7" s="1"/>
  <c r="Q104" i="7"/>
  <c r="S104" i="7" s="1"/>
  <c r="Q109" i="7"/>
  <c r="W109" i="7" s="1"/>
  <c r="Z114" i="7"/>
  <c r="Q115" i="7"/>
  <c r="W115" i="7" s="1"/>
  <c r="Q117" i="7"/>
  <c r="W117" i="7" s="1"/>
  <c r="Q23" i="7"/>
  <c r="S23" i="7" s="1"/>
  <c r="Q30" i="7"/>
  <c r="S30" i="7" s="1"/>
  <c r="Q133" i="7"/>
  <c r="W133" i="7" s="1"/>
  <c r="Q106" i="7"/>
  <c r="U106" i="7" s="1"/>
  <c r="Q194" i="7"/>
  <c r="AE194" i="7" s="1"/>
  <c r="Q32" i="7"/>
  <c r="W32" i="7" s="1"/>
  <c r="Q142" i="7"/>
  <c r="U142" i="7" s="1"/>
  <c r="Q150" i="7"/>
  <c r="U150" i="7" s="1"/>
  <c r="Q158" i="7"/>
  <c r="S158" i="7" s="1"/>
  <c r="Q166" i="7"/>
  <c r="U166" i="7" s="1"/>
  <c r="Q185" i="7"/>
  <c r="U185" i="7" s="1"/>
  <c r="Q192" i="7"/>
  <c r="U192" i="7" s="1"/>
  <c r="Q73" i="7"/>
  <c r="W73" i="7" s="1"/>
  <c r="Q112" i="7"/>
  <c r="W112" i="7" s="1"/>
  <c r="Q137" i="7"/>
  <c r="W137" i="7" s="1"/>
  <c r="Q153" i="7"/>
  <c r="W153" i="7" s="1"/>
  <c r="Q168" i="7"/>
  <c r="W168" i="7" s="1"/>
  <c r="Q94" i="7"/>
  <c r="AE94" i="7" s="1"/>
  <c r="Q86" i="7"/>
  <c r="S86" i="7" s="1"/>
  <c r="Q160" i="7"/>
  <c r="W160" i="7" s="1"/>
  <c r="Q155" i="7"/>
  <c r="AE155" i="7" s="1"/>
  <c r="AE67" i="7"/>
  <c r="Q172" i="7"/>
  <c r="W172" i="7" s="1"/>
  <c r="Q118" i="7"/>
  <c r="S118" i="7" s="1"/>
  <c r="Q144" i="7"/>
  <c r="U144" i="7" s="1"/>
  <c r="Q49" i="7"/>
  <c r="W49" i="7" s="1"/>
  <c r="Q143" i="7"/>
  <c r="W143" i="7" s="1"/>
  <c r="Q151" i="7"/>
  <c r="S151" i="7" s="1"/>
  <c r="Q74" i="7"/>
  <c r="S74" i="7" s="1"/>
  <c r="Q76" i="7"/>
  <c r="W76" i="7" s="1"/>
  <c r="Q84" i="7"/>
  <c r="AE84" i="7" s="1"/>
  <c r="Q100" i="7"/>
  <c r="W100" i="7" s="1"/>
  <c r="Q29" i="7"/>
  <c r="W29" i="7" s="1"/>
  <c r="Q131" i="7"/>
  <c r="AE131" i="7" s="1"/>
  <c r="Q169" i="7"/>
  <c r="S169" i="7" s="1"/>
  <c r="Q79" i="7"/>
  <c r="S79" i="7" s="1"/>
  <c r="Z147" i="7"/>
  <c r="Z104" i="7"/>
  <c r="Q95" i="7"/>
  <c r="U95" i="7" s="1"/>
  <c r="Q60" i="7"/>
  <c r="W60" i="7" s="1"/>
  <c r="Q122" i="7"/>
  <c r="AE122" i="7" s="1"/>
  <c r="Q55" i="7"/>
  <c r="U55" i="7" s="1"/>
  <c r="Q121" i="7"/>
  <c r="AE121" i="7" s="1"/>
  <c r="Q183" i="7"/>
  <c r="AE183" i="7" s="1"/>
  <c r="Q72" i="7"/>
  <c r="S72" i="7" s="1"/>
  <c r="Z103" i="7"/>
  <c r="Z48" i="7"/>
  <c r="Q145" i="7"/>
  <c r="W145" i="7" s="1"/>
  <c r="Z132" i="7"/>
  <c r="Z32" i="7"/>
  <c r="Q187" i="7"/>
  <c r="AE187" i="7" s="1"/>
  <c r="Z62" i="7"/>
  <c r="Z130" i="7"/>
  <c r="Z65" i="7"/>
  <c r="Q135" i="7"/>
  <c r="S135" i="7" s="1"/>
  <c r="Q140" i="7"/>
  <c r="U140" i="7" s="1"/>
  <c r="Q156" i="7"/>
  <c r="W156" i="7" s="1"/>
  <c r="Q164" i="7"/>
  <c r="W164" i="7" s="1"/>
  <c r="Z168" i="7"/>
  <c r="Z185" i="7"/>
  <c r="Z192" i="7"/>
  <c r="Z171" i="7"/>
  <c r="Q81" i="7"/>
  <c r="S81" i="7" s="1"/>
  <c r="Q98" i="7"/>
  <c r="AE98" i="7" s="1"/>
  <c r="Q105" i="7"/>
  <c r="AE105" i="7" s="1"/>
  <c r="Z121" i="7"/>
  <c r="Q159" i="7"/>
  <c r="AE159" i="7" s="1"/>
  <c r="Q146" i="7"/>
  <c r="U146" i="7" s="1"/>
  <c r="Q154" i="7"/>
  <c r="U154" i="7" s="1"/>
  <c r="Q190" i="7"/>
  <c r="W190" i="7" s="1"/>
  <c r="Z179" i="7"/>
  <c r="Q68" i="7"/>
  <c r="U68" i="7" s="1"/>
  <c r="Q77" i="7"/>
  <c r="AE77" i="7" s="1"/>
  <c r="Z112" i="7"/>
  <c r="Z115" i="7"/>
  <c r="Z119" i="7"/>
  <c r="Q123" i="7"/>
  <c r="S123" i="7" s="1"/>
  <c r="Z64" i="7"/>
  <c r="Q58" i="7"/>
  <c r="AE58" i="7" s="1"/>
  <c r="Z79" i="7"/>
  <c r="Z96" i="7"/>
  <c r="Q61" i="7"/>
  <c r="S61" i="7" s="1"/>
  <c r="Q157" i="7"/>
  <c r="W157" i="7" s="1"/>
  <c r="Q188" i="7"/>
  <c r="U188" i="7" s="1"/>
  <c r="Z175" i="7"/>
  <c r="Q75" i="7"/>
  <c r="AE75" i="7" s="1"/>
  <c r="Z84" i="7"/>
  <c r="Z94" i="7"/>
  <c r="Q99" i="7"/>
  <c r="U99" i="7" s="1"/>
  <c r="Q126" i="7"/>
  <c r="W126" i="7" s="1"/>
  <c r="Z157" i="7"/>
  <c r="Z165" i="7"/>
  <c r="Z177" i="7"/>
  <c r="Q71" i="7"/>
  <c r="AE71" i="7" s="1"/>
  <c r="Z101" i="7"/>
  <c r="Z102" i="7"/>
  <c r="Q113" i="7"/>
  <c r="AE113" i="7" s="1"/>
  <c r="Q116" i="7"/>
  <c r="AE116" i="7" s="1"/>
  <c r="Q120" i="7"/>
  <c r="Z126" i="7"/>
  <c r="Z63" i="7"/>
  <c r="Q132" i="7"/>
  <c r="AE132" i="7" s="1"/>
  <c r="Q139" i="7"/>
  <c r="S139" i="7" s="1"/>
  <c r="Z144" i="7"/>
  <c r="Q147" i="7"/>
  <c r="AE147" i="7" s="1"/>
  <c r="Z152" i="7"/>
  <c r="Z160" i="7"/>
  <c r="Q163" i="7"/>
  <c r="AE163" i="7" s="1"/>
  <c r="Z167" i="7"/>
  <c r="Z184" i="7"/>
  <c r="Q176" i="7"/>
  <c r="AE176" i="7" s="1"/>
  <c r="Z71" i="7"/>
  <c r="Z73" i="7"/>
  <c r="Z82" i="7"/>
  <c r="Q87" i="7"/>
  <c r="W87" i="7" s="1"/>
  <c r="Q90" i="7"/>
  <c r="W90" i="7" s="1"/>
  <c r="Z106" i="7"/>
  <c r="Z113" i="7"/>
  <c r="Z116" i="7"/>
  <c r="Q124" i="7"/>
  <c r="U124" i="7" s="1"/>
  <c r="Q63" i="7"/>
  <c r="S63" i="7" s="1"/>
  <c r="Z145" i="7"/>
  <c r="Q191" i="7"/>
  <c r="W191" i="7" s="1"/>
  <c r="Z155" i="7"/>
  <c r="Q148" i="7"/>
  <c r="W148" i="7" s="1"/>
  <c r="Z191" i="7"/>
  <c r="Q136" i="7"/>
  <c r="S136" i="7" s="1"/>
  <c r="Z143" i="7"/>
  <c r="Q134" i="7"/>
  <c r="Z136" i="7"/>
  <c r="Q141" i="7"/>
  <c r="W141" i="7" s="1"/>
  <c r="Z170" i="7"/>
  <c r="Q130" i="7"/>
  <c r="W130" i="7" s="1"/>
  <c r="Z50" i="7"/>
  <c r="Q162" i="7"/>
  <c r="AE162" i="7" s="1"/>
  <c r="Q128" i="7"/>
  <c r="AE128" i="7" s="1"/>
  <c r="Z189" i="7"/>
  <c r="Z52" i="7"/>
  <c r="Q25" i="7"/>
  <c r="AE25" i="7" s="1"/>
  <c r="Q181" i="7"/>
  <c r="W181" i="7" s="1"/>
  <c r="W67" i="7"/>
  <c r="U67" i="7"/>
  <c r="S67" i="7"/>
  <c r="Q64" i="7"/>
  <c r="U64" i="7" s="1"/>
  <c r="Q54" i="7"/>
  <c r="AE54" i="7" s="1"/>
  <c r="Q52" i="7"/>
  <c r="W52" i="7" s="1"/>
  <c r="Q165" i="7"/>
  <c r="W165" i="7" s="1"/>
  <c r="Q179" i="7"/>
  <c r="W179" i="7" s="1"/>
  <c r="Z29" i="7"/>
  <c r="Z141" i="7"/>
  <c r="Z146" i="7"/>
  <c r="Z158" i="7"/>
  <c r="Q167" i="7"/>
  <c r="W167" i="7" s="1"/>
  <c r="Z169" i="7"/>
  <c r="Z182" i="7"/>
  <c r="Q174" i="7"/>
  <c r="Q161" i="7"/>
  <c r="U161" i="7" s="1"/>
  <c r="Q184" i="7"/>
  <c r="W184" i="7" s="1"/>
  <c r="Z186" i="7"/>
  <c r="Q180" i="7"/>
  <c r="W180" i="7" s="1"/>
  <c r="Q129" i="7"/>
  <c r="U129" i="7" s="1"/>
  <c r="Z137" i="7"/>
  <c r="Z139" i="7"/>
  <c r="Q149" i="7"/>
  <c r="AE149" i="7" s="1"/>
  <c r="Z151" i="7"/>
  <c r="Q24" i="7"/>
  <c r="AE24" i="7" s="1"/>
  <c r="Z180" i="7"/>
  <c r="Z149" i="7"/>
  <c r="Z188" i="7"/>
  <c r="Z174" i="7"/>
  <c r="Z163" i="7"/>
  <c r="Z24" i="7"/>
  <c r="Z135" i="7"/>
  <c r="Q138" i="7"/>
  <c r="AE138" i="7" s="1"/>
  <c r="Q152" i="7"/>
  <c r="W152" i="7" s="1"/>
  <c r="Z178" i="7"/>
  <c r="Z59" i="7"/>
  <c r="Z55" i="7"/>
  <c r="Z51" i="7"/>
  <c r="Z58" i="7"/>
  <c r="Z60" i="7"/>
  <c r="Z23" i="7"/>
  <c r="Q26" i="7"/>
  <c r="U26" i="7" s="1"/>
  <c r="Z30" i="7"/>
  <c r="Q59" i="7"/>
  <c r="S59" i="7" s="1"/>
  <c r="Z31" i="7"/>
  <c r="Q33" i="7"/>
  <c r="S33" i="7" s="1"/>
  <c r="Z33" i="7"/>
  <c r="Q57" i="7"/>
  <c r="AE57" i="7" s="1"/>
  <c r="Z26" i="7"/>
  <c r="Q65" i="7"/>
  <c r="W65" i="7" s="1"/>
  <c r="Q51" i="7"/>
  <c r="W51" i="7" s="1"/>
  <c r="Q62" i="7"/>
  <c r="W62" i="7" s="1"/>
  <c r="Q28" i="7"/>
  <c r="AE28" i="7" s="1"/>
  <c r="Z61" i="7"/>
  <c r="Q50" i="7"/>
  <c r="S50" i="7" s="1"/>
  <c r="Z54" i="7"/>
  <c r="Z56" i="7"/>
  <c r="Q56" i="7"/>
  <c r="S56" i="7" s="1"/>
  <c r="Z57" i="7"/>
  <c r="Q48" i="7"/>
  <c r="AE48" i="7" s="1"/>
  <c r="U6" i="3"/>
  <c r="S6" i="3"/>
  <c r="W6" i="3"/>
  <c r="U12" i="3"/>
  <c r="S12" i="3"/>
  <c r="W12" i="3"/>
  <c r="S37" i="3"/>
  <c r="W37" i="3"/>
  <c r="U37" i="3"/>
  <c r="Q16" i="3"/>
  <c r="AB16" i="3" s="1"/>
  <c r="U23" i="3"/>
  <c r="Z23" i="3"/>
  <c r="U41" i="3"/>
  <c r="Z16" i="3"/>
  <c r="U22" i="3"/>
  <c r="Q33" i="3"/>
  <c r="Z15" i="3"/>
  <c r="S35" i="3"/>
  <c r="U35" i="3"/>
  <c r="Z41" i="3"/>
  <c r="W15" i="3"/>
  <c r="Q29" i="3"/>
  <c r="AB29" i="3" s="1"/>
  <c r="AB35" i="3"/>
  <c r="S23" i="3"/>
  <c r="AB28" i="3"/>
  <c r="Q27" i="3"/>
  <c r="AB27" i="3" s="1"/>
  <c r="Q45" i="3"/>
  <c r="AB45" i="3" s="1"/>
  <c r="Q13" i="3"/>
  <c r="AB13" i="3" s="1"/>
  <c r="W21" i="3"/>
  <c r="Z11" i="3"/>
  <c r="Q17" i="3"/>
  <c r="AB17" i="3" s="1"/>
  <c r="Z32" i="3"/>
  <c r="AB15" i="3"/>
  <c r="S22" i="3"/>
  <c r="S21" i="3"/>
  <c r="AB21" i="3"/>
  <c r="S50" i="3"/>
  <c r="Q43" i="3"/>
  <c r="AB43" i="3" s="1"/>
  <c r="Z47" i="3"/>
  <c r="Z24" i="3"/>
  <c r="AB6" i="3"/>
  <c r="S15" i="3"/>
  <c r="Q48" i="3"/>
  <c r="AB48" i="3" s="1"/>
  <c r="Q11" i="3"/>
  <c r="AB11" i="3" s="1"/>
  <c r="Z39" i="3"/>
  <c r="AB22" i="3"/>
  <c r="Q40" i="3"/>
  <c r="AB40" i="3" s="1"/>
  <c r="Z19" i="3"/>
  <c r="Z35" i="3"/>
  <c r="Q8" i="3"/>
  <c r="AB8" i="3" s="1"/>
  <c r="Z48" i="3"/>
  <c r="Q49" i="3"/>
  <c r="Q30" i="3"/>
  <c r="Q24" i="3"/>
  <c r="Z40" i="3"/>
  <c r="Z17" i="3"/>
  <c r="U39" i="3" l="1"/>
  <c r="S46" i="3"/>
  <c r="AB47" i="3"/>
  <c r="W39" i="3"/>
  <c r="S39" i="3"/>
  <c r="U47" i="3"/>
  <c r="W14" i="3"/>
  <c r="U25" i="3"/>
  <c r="AB14" i="3"/>
  <c r="W5" i="3"/>
  <c r="AB32" i="3"/>
  <c r="S34" i="3"/>
  <c r="S5" i="3"/>
  <c r="U5" i="3"/>
  <c r="U34" i="3"/>
  <c r="AB34" i="3"/>
  <c r="S14" i="3"/>
  <c r="W41" i="3"/>
  <c r="AB50" i="3"/>
  <c r="AB42" i="3"/>
  <c r="S47" i="3"/>
  <c r="AB19" i="3"/>
  <c r="AB41" i="3"/>
  <c r="U26" i="3"/>
  <c r="S42" i="3"/>
  <c r="U9" i="3"/>
  <c r="S26" i="3"/>
  <c r="W9" i="3"/>
  <c r="AB20" i="3"/>
  <c r="S9" i="3"/>
  <c r="S25" i="3"/>
  <c r="W25" i="3"/>
  <c r="W20" i="3"/>
  <c r="U20" i="3"/>
  <c r="W32" i="3"/>
  <c r="S32" i="3"/>
  <c r="AB31" i="3"/>
  <c r="AE80" i="7"/>
  <c r="U110" i="7"/>
  <c r="W110" i="7"/>
  <c r="S110" i="7"/>
  <c r="AE91" i="7"/>
  <c r="S91" i="7"/>
  <c r="U91" i="7"/>
  <c r="S80" i="7"/>
  <c r="U80" i="7"/>
  <c r="S66" i="7"/>
  <c r="U66" i="7"/>
  <c r="AE66" i="7"/>
  <c r="U182" i="7"/>
  <c r="AE182" i="7"/>
  <c r="S125" i="7"/>
  <c r="S85" i="7"/>
  <c r="U85" i="7"/>
  <c r="W125" i="7"/>
  <c r="U125" i="7"/>
  <c r="S93" i="7"/>
  <c r="W85" i="7"/>
  <c r="U93" i="7"/>
  <c r="W93" i="7"/>
  <c r="S182" i="7"/>
  <c r="AE175" i="7"/>
  <c r="AE189" i="7"/>
  <c r="U92" i="7"/>
  <c r="AE97" i="7"/>
  <c r="AE53" i="7"/>
  <c r="W189" i="7"/>
  <c r="W53" i="7"/>
  <c r="S189" i="7"/>
  <c r="S92" i="7"/>
  <c r="U53" i="7"/>
  <c r="W92" i="7"/>
  <c r="S113" i="7"/>
  <c r="AE108" i="7"/>
  <c r="U113" i="7"/>
  <c r="U111" i="7"/>
  <c r="W192" i="7"/>
  <c r="W178" i="7"/>
  <c r="AE111" i="7"/>
  <c r="U70" i="7"/>
  <c r="AE117" i="7"/>
  <c r="AE73" i="7"/>
  <c r="W175" i="7"/>
  <c r="U175" i="7"/>
  <c r="U117" i="7"/>
  <c r="W82" i="7"/>
  <c r="W69" i="7"/>
  <c r="U118" i="7"/>
  <c r="U119" i="7"/>
  <c r="AE69" i="7"/>
  <c r="S69" i="7"/>
  <c r="S78" i="7"/>
  <c r="U82" i="7"/>
  <c r="AE127" i="7"/>
  <c r="W118" i="7"/>
  <c r="AE82" i="7"/>
  <c r="AE192" i="7"/>
  <c r="S127" i="7"/>
  <c r="AE178" i="7"/>
  <c r="AE70" i="7"/>
  <c r="W70" i="7"/>
  <c r="U96" i="7"/>
  <c r="S178" i="7"/>
  <c r="S192" i="7"/>
  <c r="AE103" i="7"/>
  <c r="W127" i="7"/>
  <c r="S119" i="7"/>
  <c r="S117" i="7"/>
  <c r="S160" i="7"/>
  <c r="AE129" i="7"/>
  <c r="W84" i="7"/>
  <c r="W98" i="7"/>
  <c r="S89" i="7"/>
  <c r="AE89" i="7"/>
  <c r="U88" i="7"/>
  <c r="S111" i="7"/>
  <c r="W108" i="7"/>
  <c r="U115" i="7"/>
  <c r="AE191" i="7"/>
  <c r="W170" i="7"/>
  <c r="S191" i="7"/>
  <c r="AE115" i="7"/>
  <c r="W97" i="7"/>
  <c r="U83" i="7"/>
  <c r="W89" i="7"/>
  <c r="U160" i="7"/>
  <c r="S115" i="7"/>
  <c r="U97" i="7"/>
  <c r="S88" i="7"/>
  <c r="S108" i="7"/>
  <c r="AE83" i="7"/>
  <c r="W83" i="7"/>
  <c r="U23" i="7"/>
  <c r="W124" i="7"/>
  <c r="W158" i="7"/>
  <c r="S84" i="7"/>
  <c r="S103" i="7"/>
  <c r="AE88" i="7"/>
  <c r="S188" i="7"/>
  <c r="W23" i="7"/>
  <c r="U84" i="7"/>
  <c r="U171" i="7"/>
  <c r="AE107" i="7"/>
  <c r="AE96" i="7"/>
  <c r="W107" i="7"/>
  <c r="S170" i="7"/>
  <c r="U170" i="7"/>
  <c r="W75" i="7"/>
  <c r="U75" i="7"/>
  <c r="AE95" i="7"/>
  <c r="U98" i="7"/>
  <c r="U107" i="7"/>
  <c r="AE177" i="7"/>
  <c r="AE109" i="7"/>
  <c r="AE139" i="7"/>
  <c r="S71" i="7"/>
  <c r="U71" i="7"/>
  <c r="U58" i="7"/>
  <c r="W154" i="7"/>
  <c r="S101" i="7"/>
  <c r="W132" i="7"/>
  <c r="W102" i="7"/>
  <c r="U132" i="7"/>
  <c r="AE171" i="7"/>
  <c r="AE104" i="7"/>
  <c r="U104" i="7"/>
  <c r="U103" i="7"/>
  <c r="U177" i="7"/>
  <c r="S90" i="7"/>
  <c r="W194" i="7"/>
  <c r="S102" i="7"/>
  <c r="W104" i="7"/>
  <c r="S177" i="7"/>
  <c r="AE190" i="7"/>
  <c r="U191" i="7"/>
  <c r="W25" i="7"/>
  <c r="AE31" i="7"/>
  <c r="U102" i="7"/>
  <c r="W58" i="7"/>
  <c r="U101" i="7"/>
  <c r="W63" i="7"/>
  <c r="AE168" i="7"/>
  <c r="W101" i="7"/>
  <c r="U109" i="7"/>
  <c r="W139" i="7"/>
  <c r="U90" i="7"/>
  <c r="U25" i="7"/>
  <c r="S109" i="7"/>
  <c r="S194" i="7"/>
  <c r="U194" i="7"/>
  <c r="U139" i="7"/>
  <c r="U74" i="7"/>
  <c r="W150" i="7"/>
  <c r="W171" i="7"/>
  <c r="W74" i="7"/>
  <c r="U193" i="7"/>
  <c r="AE142" i="7"/>
  <c r="S183" i="7"/>
  <c r="AE90" i="7"/>
  <c r="S96" i="7"/>
  <c r="S193" i="7"/>
  <c r="AE78" i="7"/>
  <c r="W186" i="7"/>
  <c r="S186" i="7"/>
  <c r="AE173" i="7"/>
  <c r="U57" i="7"/>
  <c r="S173" i="7"/>
  <c r="W113" i="7"/>
  <c r="S75" i="7"/>
  <c r="W78" i="7"/>
  <c r="AE55" i="7"/>
  <c r="W55" i="7"/>
  <c r="AE169" i="7"/>
  <c r="AE145" i="7"/>
  <c r="S31" i="7"/>
  <c r="S133" i="7"/>
  <c r="S153" i="7"/>
  <c r="U145" i="7"/>
  <c r="U131" i="7"/>
  <c r="U158" i="7"/>
  <c r="W71" i="7"/>
  <c r="U122" i="7"/>
  <c r="AE118" i="7"/>
  <c r="S137" i="7"/>
  <c r="W144" i="7"/>
  <c r="AE193" i="7"/>
  <c r="W131" i="7"/>
  <c r="AE133" i="7"/>
  <c r="U133" i="7"/>
  <c r="AE153" i="7"/>
  <c r="U153" i="7"/>
  <c r="S114" i="7"/>
  <c r="AE186" i="7"/>
  <c r="AE137" i="7"/>
  <c r="W31" i="7"/>
  <c r="U86" i="7"/>
  <c r="S55" i="7"/>
  <c r="U173" i="7"/>
  <c r="U137" i="7"/>
  <c r="S131" i="7"/>
  <c r="U147" i="7"/>
  <c r="AE114" i="7"/>
  <c r="U114" i="7"/>
  <c r="S25" i="7"/>
  <c r="S147" i="7"/>
  <c r="AE130" i="7"/>
  <c r="W119" i="7"/>
  <c r="AB36" i="3"/>
  <c r="U36" i="3"/>
  <c r="W10" i="3"/>
  <c r="W36" i="3"/>
  <c r="S31" i="3"/>
  <c r="U31" i="3"/>
  <c r="AB18" i="3"/>
  <c r="W18" i="3"/>
  <c r="U42" i="3"/>
  <c r="U18" i="3"/>
  <c r="AB10" i="3"/>
  <c r="U10" i="3"/>
  <c r="S19" i="3"/>
  <c r="U19" i="3"/>
  <c r="U46" i="3"/>
  <c r="W46" i="3"/>
  <c r="AE29" i="7"/>
  <c r="AE164" i="7"/>
  <c r="S195" i="7"/>
  <c r="U159" i="7"/>
  <c r="AE188" i="7"/>
  <c r="U195" i="7"/>
  <c r="U148" i="7"/>
  <c r="AE146" i="7"/>
  <c r="S112" i="7"/>
  <c r="W195" i="7"/>
  <c r="AE23" i="7"/>
  <c r="U112" i="7"/>
  <c r="S146" i="7"/>
  <c r="W123" i="7"/>
  <c r="AE30" i="7"/>
  <c r="S73" i="7"/>
  <c r="W159" i="7"/>
  <c r="U30" i="7"/>
  <c r="AE172" i="7"/>
  <c r="AE160" i="7"/>
  <c r="W147" i="7"/>
  <c r="U155" i="7"/>
  <c r="S121" i="7"/>
  <c r="AE112" i="7"/>
  <c r="U73" i="7"/>
  <c r="S172" i="7"/>
  <c r="S100" i="7"/>
  <c r="W155" i="7"/>
  <c r="S155" i="7"/>
  <c r="W30" i="7"/>
  <c r="U172" i="7"/>
  <c r="U123" i="7"/>
  <c r="W86" i="7"/>
  <c r="U100" i="7"/>
  <c r="S159" i="7"/>
  <c r="W57" i="7"/>
  <c r="AE100" i="7"/>
  <c r="S29" i="7"/>
  <c r="S51" i="7"/>
  <c r="U183" i="7"/>
  <c r="U143" i="7"/>
  <c r="S164" i="7"/>
  <c r="U141" i="7"/>
  <c r="S149" i="7"/>
  <c r="U169" i="7"/>
  <c r="U94" i="7"/>
  <c r="S106" i="7"/>
  <c r="W99" i="7"/>
  <c r="W151" i="7"/>
  <c r="AE50" i="7"/>
  <c r="AE106" i="7"/>
  <c r="S49" i="7"/>
  <c r="U29" i="7"/>
  <c r="AE65" i="7"/>
  <c r="W183" i="7"/>
  <c r="AE158" i="7"/>
  <c r="U164" i="7"/>
  <c r="U149" i="7"/>
  <c r="W94" i="7"/>
  <c r="AE81" i="7"/>
  <c r="S76" i="7"/>
  <c r="W106" i="7"/>
  <c r="S122" i="7"/>
  <c r="W61" i="7"/>
  <c r="AE76" i="7"/>
  <c r="S166" i="7"/>
  <c r="AE32" i="7"/>
  <c r="U151" i="7"/>
  <c r="S60" i="7"/>
  <c r="AE49" i="7"/>
  <c r="U79" i="7"/>
  <c r="S142" i="7"/>
  <c r="S143" i="7"/>
  <c r="AE141" i="7"/>
  <c r="W169" i="7"/>
  <c r="W79" i="7"/>
  <c r="W188" i="7"/>
  <c r="AE185" i="7"/>
  <c r="S24" i="7"/>
  <c r="U24" i="7"/>
  <c r="S116" i="7"/>
  <c r="AE154" i="7"/>
  <c r="AE79" i="7"/>
  <c r="AE143" i="7"/>
  <c r="U176" i="7"/>
  <c r="AE151" i="7"/>
  <c r="AE126" i="7"/>
  <c r="S99" i="7"/>
  <c r="W166" i="7"/>
  <c r="AE56" i="7"/>
  <c r="S168" i="7"/>
  <c r="U76" i="7"/>
  <c r="U49" i="7"/>
  <c r="S132" i="7"/>
  <c r="U168" i="7"/>
  <c r="S154" i="7"/>
  <c r="W122" i="7"/>
  <c r="AE124" i="7"/>
  <c r="W26" i="7"/>
  <c r="W163" i="7"/>
  <c r="S176" i="7"/>
  <c r="AE99" i="7"/>
  <c r="U51" i="7"/>
  <c r="S150" i="7"/>
  <c r="W149" i="7"/>
  <c r="U32" i="7"/>
  <c r="S144" i="7"/>
  <c r="U190" i="7"/>
  <c r="AE144" i="7"/>
  <c r="S124" i="7"/>
  <c r="W146" i="7"/>
  <c r="AE74" i="7"/>
  <c r="W185" i="7"/>
  <c r="S185" i="7"/>
  <c r="S163" i="7"/>
  <c r="AE166" i="7"/>
  <c r="AE86" i="7"/>
  <c r="W116" i="7"/>
  <c r="AE150" i="7"/>
  <c r="S94" i="7"/>
  <c r="S58" i="7"/>
  <c r="S32" i="7"/>
  <c r="S190" i="7"/>
  <c r="W142" i="7"/>
  <c r="AE123" i="7"/>
  <c r="W24" i="7"/>
  <c r="U135" i="7"/>
  <c r="U157" i="7"/>
  <c r="U87" i="7"/>
  <c r="S98" i="7"/>
  <c r="AE60" i="7"/>
  <c r="AE64" i="7"/>
  <c r="U163" i="7"/>
  <c r="W176" i="7"/>
  <c r="U136" i="7"/>
  <c r="S145" i="7"/>
  <c r="AE68" i="7"/>
  <c r="AE72" i="7"/>
  <c r="U116" i="7"/>
  <c r="S120" i="7"/>
  <c r="U120" i="7"/>
  <c r="W120" i="7"/>
  <c r="S157" i="7"/>
  <c r="S140" i="7"/>
  <c r="S77" i="7"/>
  <c r="AE87" i="7"/>
  <c r="AE63" i="7"/>
  <c r="W140" i="7"/>
  <c r="S187" i="7"/>
  <c r="U181" i="7"/>
  <c r="S130" i="7"/>
  <c r="S105" i="7"/>
  <c r="W77" i="7"/>
  <c r="W81" i="7"/>
  <c r="U72" i="7"/>
  <c r="S126" i="7"/>
  <c r="AE120" i="7"/>
  <c r="AE59" i="7"/>
  <c r="U187" i="7"/>
  <c r="U130" i="7"/>
  <c r="U105" i="7"/>
  <c r="S68" i="7"/>
  <c r="U81" i="7"/>
  <c r="W72" i="7"/>
  <c r="U126" i="7"/>
  <c r="U56" i="7"/>
  <c r="U77" i="7"/>
  <c r="W187" i="7"/>
  <c r="W105" i="7"/>
  <c r="AE135" i="7"/>
  <c r="W68" i="7"/>
  <c r="S95" i="7"/>
  <c r="AE157" i="7"/>
  <c r="AE61" i="7"/>
  <c r="AE156" i="7"/>
  <c r="S156" i="7"/>
  <c r="AE165" i="7"/>
  <c r="W95" i="7"/>
  <c r="S87" i="7"/>
  <c r="S181" i="7"/>
  <c r="U156" i="7"/>
  <c r="S165" i="7"/>
  <c r="W161" i="7"/>
  <c r="U121" i="7"/>
  <c r="W121" i="7"/>
  <c r="U60" i="7"/>
  <c r="W135" i="7"/>
  <c r="W136" i="7"/>
  <c r="AE167" i="7"/>
  <c r="U165" i="7"/>
  <c r="AE140" i="7"/>
  <c r="U61" i="7"/>
  <c r="S65" i="7"/>
  <c r="W64" i="7"/>
  <c r="U65" i="7"/>
  <c r="W56" i="7"/>
  <c r="AE148" i="7"/>
  <c r="S148" i="7"/>
  <c r="W128" i="7"/>
  <c r="U128" i="7"/>
  <c r="S128" i="7"/>
  <c r="U134" i="7"/>
  <c r="W134" i="7"/>
  <c r="S134" i="7"/>
  <c r="U54" i="7"/>
  <c r="AE52" i="7"/>
  <c r="S152" i="7"/>
  <c r="W129" i="7"/>
  <c r="AE184" i="7"/>
  <c r="U174" i="7"/>
  <c r="W174" i="7"/>
  <c r="S174" i="7"/>
  <c r="AE180" i="7"/>
  <c r="W54" i="7"/>
  <c r="S54" i="7"/>
  <c r="AE152" i="7"/>
  <c r="W33" i="7"/>
  <c r="AE26" i="7"/>
  <c r="S180" i="7"/>
  <c r="U152" i="7"/>
  <c r="AE136" i="7"/>
  <c r="S179" i="7"/>
  <c r="S184" i="7"/>
  <c r="S52" i="7"/>
  <c r="AE33" i="7"/>
  <c r="U28" i="7"/>
  <c r="AE181" i="7"/>
  <c r="U179" i="7"/>
  <c r="S141" i="7"/>
  <c r="U184" i="7"/>
  <c r="U138" i="7"/>
  <c r="W138" i="7"/>
  <c r="S138" i="7"/>
  <c r="U162" i="7"/>
  <c r="W162" i="7"/>
  <c r="U52" i="7"/>
  <c r="U33" i="7"/>
  <c r="S64" i="7"/>
  <c r="U180" i="7"/>
  <c r="W28" i="7"/>
  <c r="AE179" i="7"/>
  <c r="S28" i="7"/>
  <c r="AE174" i="7"/>
  <c r="S162" i="7"/>
  <c r="S167" i="7"/>
  <c r="AE161" i="7"/>
  <c r="S129" i="7"/>
  <c r="U63" i="7"/>
  <c r="U167" i="7"/>
  <c r="S161" i="7"/>
  <c r="W50" i="7"/>
  <c r="AE134" i="7"/>
  <c r="S26" i="7"/>
  <c r="AE51" i="7"/>
  <c r="AE62" i="7"/>
  <c r="S62" i="7"/>
  <c r="W59" i="7"/>
  <c r="U59" i="7"/>
  <c r="U50" i="7"/>
  <c r="U62" i="7"/>
  <c r="S57" i="7"/>
  <c r="W48" i="7"/>
  <c r="U48" i="7"/>
  <c r="S48" i="7"/>
  <c r="W24" i="3"/>
  <c r="S24" i="3"/>
  <c r="U24" i="3"/>
  <c r="U30" i="3"/>
  <c r="S30" i="3"/>
  <c r="W30" i="3"/>
  <c r="W49" i="3"/>
  <c r="AB49" i="3"/>
  <c r="U49" i="3"/>
  <c r="S49" i="3"/>
  <c r="AB30" i="3"/>
  <c r="U8" i="3"/>
  <c r="S8" i="3"/>
  <c r="W8" i="3"/>
  <c r="W33" i="3"/>
  <c r="U33" i="3"/>
  <c r="S33" i="3"/>
  <c r="U16" i="3"/>
  <c r="S16" i="3"/>
  <c r="W16" i="3"/>
  <c r="AB33" i="3"/>
  <c r="W43" i="3"/>
  <c r="U43" i="3"/>
  <c r="S43" i="3"/>
  <c r="W17" i="3"/>
  <c r="U17" i="3"/>
  <c r="S17" i="3"/>
  <c r="S29" i="3"/>
  <c r="W29" i="3"/>
  <c r="U29" i="3"/>
  <c r="W11" i="3"/>
  <c r="S11" i="3"/>
  <c r="U11" i="3"/>
  <c r="U48" i="3"/>
  <c r="S48" i="3"/>
  <c r="W48" i="3"/>
  <c r="U45" i="3"/>
  <c r="W45" i="3"/>
  <c r="S45" i="3"/>
  <c r="W27" i="3"/>
  <c r="S27" i="3"/>
  <c r="U27" i="3"/>
  <c r="W13" i="3"/>
  <c r="S13" i="3"/>
  <c r="U13" i="3"/>
  <c r="S40" i="3"/>
  <c r="W40" i="3"/>
  <c r="U40" i="3"/>
  <c r="AB24" i="3"/>
  <c r="A2" i="7"/>
  <c r="A2" i="3"/>
  <c r="A3" i="2"/>
  <c r="D6" i="1" l="1"/>
  <c r="H6" i="1"/>
  <c r="G6" i="1" a="1"/>
  <c r="G6" i="1" s="1"/>
  <c r="F6" i="1" a="1"/>
  <c r="F6" i="1" s="1"/>
  <c r="E6" i="1" a="1"/>
  <c r="E6" i="1" s="1"/>
  <c r="C6" i="1" a="1"/>
  <c r="C6" i="1" s="1"/>
  <c r="B6" i="1" l="1"/>
  <c r="D5" i="2" l="1"/>
  <c r="AD6" i="7" l="1"/>
  <c r="AD7" i="7"/>
  <c r="AD8" i="7"/>
  <c r="AD9" i="7"/>
  <c r="AD10" i="7"/>
  <c r="AD11" i="7"/>
  <c r="AD12" i="7"/>
  <c r="AD13" i="7"/>
  <c r="AD14" i="7"/>
  <c r="AD15" i="7"/>
  <c r="AD16" i="7"/>
  <c r="AD17" i="7"/>
  <c r="AD18" i="7"/>
  <c r="AD19" i="7"/>
  <c r="AD20" i="7"/>
  <c r="AD21" i="7"/>
  <c r="AD27" i="7"/>
  <c r="AD22" i="7"/>
  <c r="AD34" i="7"/>
  <c r="AD35" i="7"/>
  <c r="AD36" i="7"/>
  <c r="AD37" i="7"/>
  <c r="AD38" i="7"/>
  <c r="AD39" i="7"/>
  <c r="AD40" i="7"/>
  <c r="AD41" i="7"/>
  <c r="AD42" i="7"/>
  <c r="AD43" i="7"/>
  <c r="AD44" i="7"/>
  <c r="AD45" i="7"/>
  <c r="AD46" i="7"/>
  <c r="AD47" i="7"/>
  <c r="AD5" i="7"/>
  <c r="A151" i="18" l="1"/>
  <c r="A151" i="19" s="1"/>
  <c r="B151" i="18"/>
  <c r="A301" i="19" s="1"/>
  <c r="C151" i="18"/>
  <c r="A451" i="19" s="1"/>
  <c r="D151" i="18"/>
  <c r="A601" i="19" s="1"/>
  <c r="E151" i="18"/>
  <c r="A751" i="19" s="1"/>
  <c r="F151" i="18"/>
  <c r="A901" i="19" s="1"/>
  <c r="G151" i="18"/>
  <c r="A1051" i="19" s="1"/>
  <c r="H151" i="18"/>
  <c r="A1201" i="19" s="1"/>
  <c r="I151" i="18"/>
  <c r="A1351" i="19" s="1"/>
  <c r="B40" i="18"/>
  <c r="A190" i="19" s="1"/>
  <c r="B41" i="18"/>
  <c r="A191" i="19" s="1"/>
  <c r="B42" i="18"/>
  <c r="A192" i="19" s="1"/>
  <c r="B43" i="18"/>
  <c r="A193" i="19" s="1"/>
  <c r="B44" i="18"/>
  <c r="A194" i="19" s="1"/>
  <c r="B45" i="18"/>
  <c r="A195" i="19" s="1"/>
  <c r="B46" i="18"/>
  <c r="A196" i="19" s="1"/>
  <c r="B47" i="18"/>
  <c r="A197" i="19" s="1"/>
  <c r="B48" i="18"/>
  <c r="A198" i="19" s="1"/>
  <c r="B49" i="18"/>
  <c r="A199" i="19" s="1"/>
  <c r="B50" i="18"/>
  <c r="A200" i="19" s="1"/>
  <c r="B51" i="18"/>
  <c r="A201" i="19" s="1"/>
  <c r="B52" i="18"/>
  <c r="A202" i="19" s="1"/>
  <c r="B53" i="18"/>
  <c r="A203" i="19" s="1"/>
  <c r="B54" i="18"/>
  <c r="A204" i="19" s="1"/>
  <c r="B55" i="18"/>
  <c r="A205" i="19" s="1"/>
  <c r="B56" i="18"/>
  <c r="A206" i="19" s="1"/>
  <c r="B57" i="18"/>
  <c r="A207" i="19" s="1"/>
  <c r="B58" i="18"/>
  <c r="A208" i="19" s="1"/>
  <c r="B59" i="18"/>
  <c r="A209" i="19" s="1"/>
  <c r="B60" i="18"/>
  <c r="A210" i="19" s="1"/>
  <c r="B61" i="18"/>
  <c r="A211" i="19" s="1"/>
  <c r="B62" i="18"/>
  <c r="A212" i="19" s="1"/>
  <c r="B63" i="18"/>
  <c r="A213" i="19" s="1"/>
  <c r="B64" i="18"/>
  <c r="A214" i="19" s="1"/>
  <c r="B65" i="18"/>
  <c r="A215" i="19" s="1"/>
  <c r="B66" i="18"/>
  <c r="A216" i="19" s="1"/>
  <c r="B67" i="18"/>
  <c r="A217" i="19" s="1"/>
  <c r="B68" i="18"/>
  <c r="A218" i="19" s="1"/>
  <c r="B69" i="18"/>
  <c r="A219" i="19" s="1"/>
  <c r="B70" i="18"/>
  <c r="A220" i="19" s="1"/>
  <c r="B71" i="18"/>
  <c r="A221" i="19" s="1"/>
  <c r="B72" i="18"/>
  <c r="A222" i="19" s="1"/>
  <c r="B73" i="18"/>
  <c r="A223" i="19" s="1"/>
  <c r="B74" i="18"/>
  <c r="A224" i="19" s="1"/>
  <c r="B75" i="18"/>
  <c r="A225" i="19" s="1"/>
  <c r="B76" i="18"/>
  <c r="A226" i="19" s="1"/>
  <c r="B77" i="18"/>
  <c r="A227" i="19" s="1"/>
  <c r="B78" i="18"/>
  <c r="A228" i="19" s="1"/>
  <c r="B79" i="18"/>
  <c r="A229" i="19" s="1"/>
  <c r="B80" i="18"/>
  <c r="A230" i="19" s="1"/>
  <c r="B81" i="18"/>
  <c r="A231" i="19" s="1"/>
  <c r="B82" i="18"/>
  <c r="A232" i="19" s="1"/>
  <c r="B83" i="18"/>
  <c r="A233" i="19" s="1"/>
  <c r="B84" i="18"/>
  <c r="A234" i="19" s="1"/>
  <c r="B85" i="18"/>
  <c r="A235" i="19" s="1"/>
  <c r="B86" i="18"/>
  <c r="A236" i="19" s="1"/>
  <c r="B87" i="18"/>
  <c r="A237" i="19" s="1"/>
  <c r="B88" i="18"/>
  <c r="A238" i="19" s="1"/>
  <c r="B89" i="18"/>
  <c r="A239" i="19" s="1"/>
  <c r="B90" i="18"/>
  <c r="A240" i="19" s="1"/>
  <c r="B91" i="18"/>
  <c r="A241" i="19" s="1"/>
  <c r="B92" i="18"/>
  <c r="A242" i="19" s="1"/>
  <c r="B93" i="18"/>
  <c r="A243" i="19" s="1"/>
  <c r="B94" i="18"/>
  <c r="A244" i="19" s="1"/>
  <c r="B95" i="18"/>
  <c r="A245" i="19" s="1"/>
  <c r="B96" i="18"/>
  <c r="A246" i="19" s="1"/>
  <c r="B97" i="18"/>
  <c r="A247" i="19" s="1"/>
  <c r="B98" i="18"/>
  <c r="A248" i="19" s="1"/>
  <c r="B99" i="18"/>
  <c r="A249" i="19" s="1"/>
  <c r="B100" i="18"/>
  <c r="A250" i="19" s="1"/>
  <c r="B101" i="18"/>
  <c r="A251" i="19" s="1"/>
  <c r="B102" i="18"/>
  <c r="A252" i="19" s="1"/>
  <c r="B103" i="18"/>
  <c r="A253" i="19" s="1"/>
  <c r="B104" i="18"/>
  <c r="A254" i="19" s="1"/>
  <c r="B105" i="18"/>
  <c r="A255" i="19" s="1"/>
  <c r="B106" i="18"/>
  <c r="A256" i="19" s="1"/>
  <c r="B107" i="18"/>
  <c r="A257" i="19" s="1"/>
  <c r="B108" i="18"/>
  <c r="A258" i="19" s="1"/>
  <c r="B109" i="18"/>
  <c r="A259" i="19" s="1"/>
  <c r="B110" i="18"/>
  <c r="A260" i="19" s="1"/>
  <c r="B111" i="18"/>
  <c r="A261" i="19" s="1"/>
  <c r="B112" i="18"/>
  <c r="A262" i="19" s="1"/>
  <c r="B113" i="18"/>
  <c r="A263" i="19" s="1"/>
  <c r="B114" i="18"/>
  <c r="A264" i="19" s="1"/>
  <c r="B115" i="18"/>
  <c r="A265" i="19" s="1"/>
  <c r="B116" i="18"/>
  <c r="A266" i="19" s="1"/>
  <c r="B117" i="18"/>
  <c r="A267" i="19" s="1"/>
  <c r="B118" i="18"/>
  <c r="A268" i="19" s="1"/>
  <c r="B119" i="18"/>
  <c r="A269" i="19" s="1"/>
  <c r="B120" i="18"/>
  <c r="A270" i="19" s="1"/>
  <c r="B121" i="18"/>
  <c r="A271" i="19" s="1"/>
  <c r="B122" i="18"/>
  <c r="A272" i="19" s="1"/>
  <c r="B123" i="18"/>
  <c r="A273" i="19" s="1"/>
  <c r="B124" i="18"/>
  <c r="A274" i="19" s="1"/>
  <c r="B125" i="18"/>
  <c r="A275" i="19" s="1"/>
  <c r="B126" i="18"/>
  <c r="A276" i="19" s="1"/>
  <c r="B127" i="18"/>
  <c r="A277" i="19" s="1"/>
  <c r="B128" i="18"/>
  <c r="A278" i="19" s="1"/>
  <c r="B129" i="18"/>
  <c r="A279" i="19" s="1"/>
  <c r="B130" i="18"/>
  <c r="A280" i="19" s="1"/>
  <c r="B131" i="18"/>
  <c r="A281" i="19" s="1"/>
  <c r="B132" i="18"/>
  <c r="A282" i="19" s="1"/>
  <c r="B133" i="18"/>
  <c r="A283" i="19" s="1"/>
  <c r="B134" i="18"/>
  <c r="A284" i="19" s="1"/>
  <c r="B135" i="18"/>
  <c r="A285" i="19" s="1"/>
  <c r="B136" i="18"/>
  <c r="A286" i="19" s="1"/>
  <c r="B137" i="18"/>
  <c r="A287" i="19" s="1"/>
  <c r="B138" i="18"/>
  <c r="A288" i="19" s="1"/>
  <c r="B139" i="18"/>
  <c r="A289" i="19" s="1"/>
  <c r="B140" i="18"/>
  <c r="A290" i="19" s="1"/>
  <c r="B141" i="18"/>
  <c r="A291" i="19" s="1"/>
  <c r="B142" i="18"/>
  <c r="A292" i="19" s="1"/>
  <c r="B143" i="18"/>
  <c r="A293" i="19" s="1"/>
  <c r="B144" i="18"/>
  <c r="A294" i="19" s="1"/>
  <c r="B145" i="18"/>
  <c r="A295" i="19" s="1"/>
  <c r="B146" i="18"/>
  <c r="A296" i="19" s="1"/>
  <c r="B147" i="18"/>
  <c r="A297" i="19" s="1"/>
  <c r="B148" i="18"/>
  <c r="A298" i="19" s="1"/>
  <c r="B149" i="18"/>
  <c r="A299" i="19" s="1"/>
  <c r="B150" i="18"/>
  <c r="A300" i="19" s="1"/>
  <c r="I3" i="18"/>
  <c r="A1203" i="19" s="1"/>
  <c r="I4" i="18"/>
  <c r="A1204" i="19" s="1"/>
  <c r="I5" i="18"/>
  <c r="A1205" i="19" s="1"/>
  <c r="I6" i="18"/>
  <c r="A1206" i="19" s="1"/>
  <c r="I7" i="18"/>
  <c r="A1207" i="19" s="1"/>
  <c r="I8" i="18"/>
  <c r="A1208" i="19" s="1"/>
  <c r="I9" i="18"/>
  <c r="A1209" i="19" s="1"/>
  <c r="I10" i="18"/>
  <c r="A1210" i="19" s="1"/>
  <c r="I11" i="18"/>
  <c r="A1211" i="19" s="1"/>
  <c r="I12" i="18"/>
  <c r="A1212" i="19" s="1"/>
  <c r="I13" i="18"/>
  <c r="A1213" i="19" s="1"/>
  <c r="I14" i="18"/>
  <c r="A1214" i="19" s="1"/>
  <c r="I15" i="18"/>
  <c r="A1215" i="19" s="1"/>
  <c r="I16" i="18"/>
  <c r="A1216" i="19" s="1"/>
  <c r="I17" i="18"/>
  <c r="A1217" i="19" s="1"/>
  <c r="I18" i="18"/>
  <c r="A1218" i="19" s="1"/>
  <c r="I19" i="18"/>
  <c r="A1219" i="19" s="1"/>
  <c r="I20" i="18"/>
  <c r="A1220" i="19" s="1"/>
  <c r="I21" i="18"/>
  <c r="A1221" i="19" s="1"/>
  <c r="I22" i="18"/>
  <c r="A1222" i="19" s="1"/>
  <c r="I23" i="18"/>
  <c r="A1223" i="19" s="1"/>
  <c r="I24" i="18"/>
  <c r="A1224" i="19" s="1"/>
  <c r="I25" i="18"/>
  <c r="A1225" i="19" s="1"/>
  <c r="I26" i="18"/>
  <c r="A1226" i="19" s="1"/>
  <c r="I27" i="18"/>
  <c r="A1227" i="19" s="1"/>
  <c r="I28" i="18"/>
  <c r="A1228" i="19" s="1"/>
  <c r="I29" i="18"/>
  <c r="A1229" i="19" s="1"/>
  <c r="I30" i="18"/>
  <c r="A1230" i="19" s="1"/>
  <c r="I31" i="18"/>
  <c r="A1231" i="19" s="1"/>
  <c r="I32" i="18"/>
  <c r="A1232" i="19" s="1"/>
  <c r="I33" i="18"/>
  <c r="A1233" i="19" s="1"/>
  <c r="I34" i="18"/>
  <c r="A1234" i="19" s="1"/>
  <c r="I35" i="18"/>
  <c r="A1235" i="19" s="1"/>
  <c r="I36" i="18"/>
  <c r="A1236" i="19" s="1"/>
  <c r="I37" i="18"/>
  <c r="A1237" i="19" s="1"/>
  <c r="I38" i="18"/>
  <c r="A1238" i="19" s="1"/>
  <c r="I39" i="18"/>
  <c r="A1239" i="19" s="1"/>
  <c r="I40" i="18"/>
  <c r="A1240" i="19" s="1"/>
  <c r="I41" i="18"/>
  <c r="A1241" i="19" s="1"/>
  <c r="I42" i="18"/>
  <c r="A1242" i="19" s="1"/>
  <c r="I43" i="18"/>
  <c r="A1243" i="19" s="1"/>
  <c r="I44" i="18"/>
  <c r="A1244" i="19" s="1"/>
  <c r="I45" i="18"/>
  <c r="A1245" i="19" s="1"/>
  <c r="I46" i="18"/>
  <c r="A1246" i="19" s="1"/>
  <c r="I47" i="18"/>
  <c r="A1247" i="19" s="1"/>
  <c r="I48" i="18"/>
  <c r="A1248" i="19" s="1"/>
  <c r="I49" i="18"/>
  <c r="A1249" i="19" s="1"/>
  <c r="I50" i="18"/>
  <c r="A1250" i="19" s="1"/>
  <c r="I51" i="18"/>
  <c r="A1251" i="19" s="1"/>
  <c r="I52" i="18"/>
  <c r="A1252" i="19" s="1"/>
  <c r="I53" i="18"/>
  <c r="A1253" i="19" s="1"/>
  <c r="I54" i="18"/>
  <c r="A1254" i="19" s="1"/>
  <c r="I55" i="18"/>
  <c r="A1255" i="19" s="1"/>
  <c r="I56" i="18"/>
  <c r="A1256" i="19" s="1"/>
  <c r="I57" i="18"/>
  <c r="A1257" i="19" s="1"/>
  <c r="I58" i="18"/>
  <c r="A1258" i="19" s="1"/>
  <c r="I59" i="18"/>
  <c r="A1259" i="19" s="1"/>
  <c r="I60" i="18"/>
  <c r="A1260" i="19" s="1"/>
  <c r="I61" i="18"/>
  <c r="A1261" i="19" s="1"/>
  <c r="I62" i="18"/>
  <c r="A1262" i="19" s="1"/>
  <c r="I63" i="18"/>
  <c r="A1263" i="19" s="1"/>
  <c r="I64" i="18"/>
  <c r="A1264" i="19" s="1"/>
  <c r="I65" i="18"/>
  <c r="A1265" i="19" s="1"/>
  <c r="I66" i="18"/>
  <c r="A1266" i="19" s="1"/>
  <c r="I67" i="18"/>
  <c r="A1267" i="19" s="1"/>
  <c r="I68" i="18"/>
  <c r="A1268" i="19" s="1"/>
  <c r="I69" i="18"/>
  <c r="A1269" i="19" s="1"/>
  <c r="I70" i="18"/>
  <c r="A1270" i="19" s="1"/>
  <c r="I71" i="18"/>
  <c r="A1271" i="19" s="1"/>
  <c r="I72" i="18"/>
  <c r="A1272" i="19" s="1"/>
  <c r="I73" i="18"/>
  <c r="A1273" i="19" s="1"/>
  <c r="I74" i="18"/>
  <c r="A1274" i="19" s="1"/>
  <c r="I75" i="18"/>
  <c r="A1275" i="19" s="1"/>
  <c r="I76" i="18"/>
  <c r="A1276" i="19" s="1"/>
  <c r="I77" i="18"/>
  <c r="A1277" i="19" s="1"/>
  <c r="I78" i="18"/>
  <c r="A1278" i="19" s="1"/>
  <c r="I79" i="18"/>
  <c r="A1279" i="19" s="1"/>
  <c r="I80" i="18"/>
  <c r="A1280" i="19" s="1"/>
  <c r="I81" i="18"/>
  <c r="A1281" i="19" s="1"/>
  <c r="I82" i="18"/>
  <c r="A1282" i="19" s="1"/>
  <c r="I83" i="18"/>
  <c r="A1283" i="19" s="1"/>
  <c r="I84" i="18"/>
  <c r="A1284" i="19" s="1"/>
  <c r="I85" i="18"/>
  <c r="A1285" i="19" s="1"/>
  <c r="I86" i="18"/>
  <c r="A1286" i="19" s="1"/>
  <c r="I87" i="18"/>
  <c r="A1287" i="19" s="1"/>
  <c r="I88" i="18"/>
  <c r="A1288" i="19" s="1"/>
  <c r="I89" i="18"/>
  <c r="A1289" i="19" s="1"/>
  <c r="I90" i="18"/>
  <c r="A1290" i="19" s="1"/>
  <c r="I91" i="18"/>
  <c r="A1291" i="19" s="1"/>
  <c r="I92" i="18"/>
  <c r="A1292" i="19" s="1"/>
  <c r="I93" i="18"/>
  <c r="A1293" i="19" s="1"/>
  <c r="I94" i="18"/>
  <c r="A1294" i="19" s="1"/>
  <c r="I95" i="18"/>
  <c r="A1295" i="19" s="1"/>
  <c r="I96" i="18"/>
  <c r="A1296" i="19" s="1"/>
  <c r="I97" i="18"/>
  <c r="A1297" i="19" s="1"/>
  <c r="I98" i="18"/>
  <c r="A1298" i="19" s="1"/>
  <c r="I99" i="18"/>
  <c r="A1299" i="19" s="1"/>
  <c r="I100" i="18"/>
  <c r="A1300" i="19" s="1"/>
  <c r="I101" i="18"/>
  <c r="A1301" i="19" s="1"/>
  <c r="I102" i="18"/>
  <c r="A1302" i="19" s="1"/>
  <c r="I103" i="18"/>
  <c r="A1303" i="19" s="1"/>
  <c r="I104" i="18"/>
  <c r="A1304" i="19" s="1"/>
  <c r="I105" i="18"/>
  <c r="A1305" i="19" s="1"/>
  <c r="I106" i="18"/>
  <c r="A1306" i="19" s="1"/>
  <c r="I107" i="18"/>
  <c r="A1307" i="19" s="1"/>
  <c r="I108" i="18"/>
  <c r="A1308" i="19" s="1"/>
  <c r="I109" i="18"/>
  <c r="A1309" i="19" s="1"/>
  <c r="I110" i="18"/>
  <c r="A1310" i="19" s="1"/>
  <c r="I111" i="18"/>
  <c r="A1311" i="19" s="1"/>
  <c r="I112" i="18"/>
  <c r="A1312" i="19" s="1"/>
  <c r="I113" i="18"/>
  <c r="A1313" i="19" s="1"/>
  <c r="I114" i="18"/>
  <c r="A1314" i="19" s="1"/>
  <c r="I115" i="18"/>
  <c r="A1315" i="19" s="1"/>
  <c r="I116" i="18"/>
  <c r="A1316" i="19" s="1"/>
  <c r="I117" i="18"/>
  <c r="A1317" i="19" s="1"/>
  <c r="I118" i="18"/>
  <c r="A1318" i="19" s="1"/>
  <c r="I119" i="18"/>
  <c r="A1319" i="19" s="1"/>
  <c r="I120" i="18"/>
  <c r="A1320" i="19" s="1"/>
  <c r="I121" i="18"/>
  <c r="A1321" i="19" s="1"/>
  <c r="I122" i="18"/>
  <c r="A1322" i="19" s="1"/>
  <c r="I123" i="18"/>
  <c r="A1323" i="19" s="1"/>
  <c r="I124" i="18"/>
  <c r="A1324" i="19" s="1"/>
  <c r="I125" i="18"/>
  <c r="A1325" i="19" s="1"/>
  <c r="I126" i="18"/>
  <c r="A1326" i="19" s="1"/>
  <c r="I127" i="18"/>
  <c r="A1327" i="19" s="1"/>
  <c r="I128" i="18"/>
  <c r="A1328" i="19" s="1"/>
  <c r="I129" i="18"/>
  <c r="A1329" i="19" s="1"/>
  <c r="I130" i="18"/>
  <c r="A1330" i="19" s="1"/>
  <c r="I131" i="18"/>
  <c r="A1331" i="19" s="1"/>
  <c r="I132" i="18"/>
  <c r="A1332" i="19" s="1"/>
  <c r="I133" i="18"/>
  <c r="A1333" i="19" s="1"/>
  <c r="I134" i="18"/>
  <c r="A1334" i="19" s="1"/>
  <c r="I135" i="18"/>
  <c r="A1335" i="19" s="1"/>
  <c r="I136" i="18"/>
  <c r="A1336" i="19" s="1"/>
  <c r="I137" i="18"/>
  <c r="A1337" i="19" s="1"/>
  <c r="I138" i="18"/>
  <c r="A1338" i="19" s="1"/>
  <c r="I139" i="18"/>
  <c r="A1339" i="19" s="1"/>
  <c r="I140" i="18"/>
  <c r="A1340" i="19" s="1"/>
  <c r="I141" i="18"/>
  <c r="A1341" i="19" s="1"/>
  <c r="I142" i="18"/>
  <c r="A1342" i="19" s="1"/>
  <c r="I143" i="18"/>
  <c r="A1343" i="19" s="1"/>
  <c r="I144" i="18"/>
  <c r="A1344" i="19" s="1"/>
  <c r="I145" i="18"/>
  <c r="A1345" i="19" s="1"/>
  <c r="I146" i="18"/>
  <c r="A1346" i="19" s="1"/>
  <c r="I147" i="18"/>
  <c r="A1347" i="19" s="1"/>
  <c r="I148" i="18"/>
  <c r="A1348" i="19" s="1"/>
  <c r="I149" i="18"/>
  <c r="A1349" i="19" s="1"/>
  <c r="I150" i="18"/>
  <c r="A1350" i="19" s="1"/>
  <c r="I2" i="18"/>
  <c r="A1202" i="19" s="1"/>
  <c r="H3" i="18"/>
  <c r="A1053" i="19" s="1"/>
  <c r="H4" i="18"/>
  <c r="A1054" i="19" s="1"/>
  <c r="H5" i="18"/>
  <c r="A1055" i="19" s="1"/>
  <c r="H6" i="18"/>
  <c r="A1056" i="19" s="1"/>
  <c r="H7" i="18"/>
  <c r="A1057" i="19" s="1"/>
  <c r="H8" i="18"/>
  <c r="A1058" i="19" s="1"/>
  <c r="H9" i="18"/>
  <c r="A1059" i="19" s="1"/>
  <c r="H10" i="18"/>
  <c r="A1060" i="19" s="1"/>
  <c r="H11" i="18"/>
  <c r="A1061" i="19" s="1"/>
  <c r="H12" i="18"/>
  <c r="A1062" i="19" s="1"/>
  <c r="H13" i="18"/>
  <c r="A1063" i="19" s="1"/>
  <c r="H14" i="18"/>
  <c r="A1064" i="19" s="1"/>
  <c r="H15" i="18"/>
  <c r="A1065" i="19" s="1"/>
  <c r="H16" i="18"/>
  <c r="A1066" i="19" s="1"/>
  <c r="H17" i="18"/>
  <c r="A1067" i="19" s="1"/>
  <c r="H18" i="18"/>
  <c r="A1068" i="19" s="1"/>
  <c r="H19" i="18"/>
  <c r="A1069" i="19" s="1"/>
  <c r="H20" i="18"/>
  <c r="A1070" i="19" s="1"/>
  <c r="H21" i="18"/>
  <c r="A1071" i="19" s="1"/>
  <c r="H22" i="18"/>
  <c r="A1072" i="19" s="1"/>
  <c r="H23" i="18"/>
  <c r="A1073" i="19" s="1"/>
  <c r="H24" i="18"/>
  <c r="A1074" i="19" s="1"/>
  <c r="H25" i="18"/>
  <c r="A1075" i="19" s="1"/>
  <c r="H26" i="18"/>
  <c r="A1076" i="19" s="1"/>
  <c r="H27" i="18"/>
  <c r="A1077" i="19" s="1"/>
  <c r="H28" i="18"/>
  <c r="A1078" i="19" s="1"/>
  <c r="H29" i="18"/>
  <c r="A1079" i="19" s="1"/>
  <c r="H30" i="18"/>
  <c r="A1080" i="19" s="1"/>
  <c r="H31" i="18"/>
  <c r="A1081" i="19" s="1"/>
  <c r="H32" i="18"/>
  <c r="A1082" i="19" s="1"/>
  <c r="H33" i="18"/>
  <c r="A1083" i="19" s="1"/>
  <c r="H34" i="18"/>
  <c r="A1084" i="19" s="1"/>
  <c r="H35" i="18"/>
  <c r="A1085" i="19" s="1"/>
  <c r="H36" i="18"/>
  <c r="A1086" i="19" s="1"/>
  <c r="H37" i="18"/>
  <c r="A1087" i="19" s="1"/>
  <c r="H38" i="18"/>
  <c r="A1088" i="19" s="1"/>
  <c r="H39" i="18"/>
  <c r="A1089" i="19" s="1"/>
  <c r="H40" i="18"/>
  <c r="A1090" i="19" s="1"/>
  <c r="H41" i="18"/>
  <c r="A1091" i="19" s="1"/>
  <c r="H42" i="18"/>
  <c r="A1092" i="19" s="1"/>
  <c r="H43" i="18"/>
  <c r="A1093" i="19" s="1"/>
  <c r="H44" i="18"/>
  <c r="A1094" i="19" s="1"/>
  <c r="H45" i="18"/>
  <c r="A1095" i="19" s="1"/>
  <c r="H46" i="18"/>
  <c r="A1096" i="19" s="1"/>
  <c r="H47" i="18"/>
  <c r="A1097" i="19" s="1"/>
  <c r="H48" i="18"/>
  <c r="A1098" i="19" s="1"/>
  <c r="H49" i="18"/>
  <c r="A1099" i="19" s="1"/>
  <c r="H50" i="18"/>
  <c r="A1100" i="19" s="1"/>
  <c r="H51" i="18"/>
  <c r="A1101" i="19" s="1"/>
  <c r="H52" i="18"/>
  <c r="A1102" i="19" s="1"/>
  <c r="H53" i="18"/>
  <c r="A1103" i="19" s="1"/>
  <c r="H54" i="18"/>
  <c r="A1104" i="19" s="1"/>
  <c r="H55" i="18"/>
  <c r="A1105" i="19" s="1"/>
  <c r="H56" i="18"/>
  <c r="A1106" i="19" s="1"/>
  <c r="H57" i="18"/>
  <c r="A1107" i="19" s="1"/>
  <c r="H58" i="18"/>
  <c r="A1108" i="19" s="1"/>
  <c r="H59" i="18"/>
  <c r="A1109" i="19" s="1"/>
  <c r="H60" i="18"/>
  <c r="A1110" i="19" s="1"/>
  <c r="H61" i="18"/>
  <c r="A1111" i="19" s="1"/>
  <c r="H62" i="18"/>
  <c r="A1112" i="19" s="1"/>
  <c r="H63" i="18"/>
  <c r="A1113" i="19" s="1"/>
  <c r="H64" i="18"/>
  <c r="A1114" i="19" s="1"/>
  <c r="H65" i="18"/>
  <c r="A1115" i="19" s="1"/>
  <c r="H66" i="18"/>
  <c r="A1116" i="19" s="1"/>
  <c r="H67" i="18"/>
  <c r="A1117" i="19" s="1"/>
  <c r="H68" i="18"/>
  <c r="A1118" i="19" s="1"/>
  <c r="H69" i="18"/>
  <c r="A1119" i="19" s="1"/>
  <c r="H70" i="18"/>
  <c r="A1120" i="19" s="1"/>
  <c r="H71" i="18"/>
  <c r="A1121" i="19" s="1"/>
  <c r="H72" i="18"/>
  <c r="A1122" i="19" s="1"/>
  <c r="H73" i="18"/>
  <c r="A1123" i="19" s="1"/>
  <c r="H74" i="18"/>
  <c r="A1124" i="19" s="1"/>
  <c r="H75" i="18"/>
  <c r="A1125" i="19" s="1"/>
  <c r="H76" i="18"/>
  <c r="A1126" i="19" s="1"/>
  <c r="H77" i="18"/>
  <c r="A1127" i="19" s="1"/>
  <c r="H78" i="18"/>
  <c r="A1128" i="19" s="1"/>
  <c r="H79" i="18"/>
  <c r="A1129" i="19" s="1"/>
  <c r="H80" i="18"/>
  <c r="A1130" i="19" s="1"/>
  <c r="H81" i="18"/>
  <c r="A1131" i="19" s="1"/>
  <c r="H82" i="18"/>
  <c r="A1132" i="19" s="1"/>
  <c r="H83" i="18"/>
  <c r="A1133" i="19" s="1"/>
  <c r="H84" i="18"/>
  <c r="A1134" i="19" s="1"/>
  <c r="H85" i="18"/>
  <c r="A1135" i="19" s="1"/>
  <c r="H86" i="18"/>
  <c r="A1136" i="19" s="1"/>
  <c r="H87" i="18"/>
  <c r="A1137" i="19" s="1"/>
  <c r="H88" i="18"/>
  <c r="A1138" i="19" s="1"/>
  <c r="H89" i="18"/>
  <c r="A1139" i="19" s="1"/>
  <c r="H90" i="18"/>
  <c r="A1140" i="19" s="1"/>
  <c r="H91" i="18"/>
  <c r="A1141" i="19" s="1"/>
  <c r="H92" i="18"/>
  <c r="A1142" i="19" s="1"/>
  <c r="H93" i="18"/>
  <c r="A1143" i="19" s="1"/>
  <c r="H94" i="18"/>
  <c r="A1144" i="19" s="1"/>
  <c r="H95" i="18"/>
  <c r="A1145" i="19" s="1"/>
  <c r="H96" i="18"/>
  <c r="A1146" i="19" s="1"/>
  <c r="H97" i="18"/>
  <c r="A1147" i="19" s="1"/>
  <c r="H98" i="18"/>
  <c r="A1148" i="19" s="1"/>
  <c r="H99" i="18"/>
  <c r="A1149" i="19" s="1"/>
  <c r="H100" i="18"/>
  <c r="A1150" i="19" s="1"/>
  <c r="H101" i="18"/>
  <c r="A1151" i="19" s="1"/>
  <c r="H102" i="18"/>
  <c r="A1152" i="19" s="1"/>
  <c r="H103" i="18"/>
  <c r="A1153" i="19" s="1"/>
  <c r="H104" i="18"/>
  <c r="A1154" i="19" s="1"/>
  <c r="H105" i="18"/>
  <c r="A1155" i="19" s="1"/>
  <c r="H106" i="18"/>
  <c r="A1156" i="19" s="1"/>
  <c r="H107" i="18"/>
  <c r="A1157" i="19" s="1"/>
  <c r="H108" i="18"/>
  <c r="A1158" i="19" s="1"/>
  <c r="H109" i="18"/>
  <c r="A1159" i="19" s="1"/>
  <c r="H110" i="18"/>
  <c r="A1160" i="19" s="1"/>
  <c r="H111" i="18"/>
  <c r="A1161" i="19" s="1"/>
  <c r="H112" i="18"/>
  <c r="A1162" i="19" s="1"/>
  <c r="H113" i="18"/>
  <c r="A1163" i="19" s="1"/>
  <c r="H114" i="18"/>
  <c r="A1164" i="19" s="1"/>
  <c r="H115" i="18"/>
  <c r="A1165" i="19" s="1"/>
  <c r="H116" i="18"/>
  <c r="A1166" i="19" s="1"/>
  <c r="H117" i="18"/>
  <c r="A1167" i="19" s="1"/>
  <c r="H118" i="18"/>
  <c r="A1168" i="19" s="1"/>
  <c r="H119" i="18"/>
  <c r="A1169" i="19" s="1"/>
  <c r="H120" i="18"/>
  <c r="A1170" i="19" s="1"/>
  <c r="H121" i="18"/>
  <c r="A1171" i="19" s="1"/>
  <c r="H122" i="18"/>
  <c r="A1172" i="19" s="1"/>
  <c r="H123" i="18"/>
  <c r="A1173" i="19" s="1"/>
  <c r="H124" i="18"/>
  <c r="A1174" i="19" s="1"/>
  <c r="H125" i="18"/>
  <c r="A1175" i="19" s="1"/>
  <c r="H126" i="18"/>
  <c r="A1176" i="19" s="1"/>
  <c r="H127" i="18"/>
  <c r="A1177" i="19" s="1"/>
  <c r="H128" i="18"/>
  <c r="A1178" i="19" s="1"/>
  <c r="H129" i="18"/>
  <c r="A1179" i="19" s="1"/>
  <c r="H130" i="18"/>
  <c r="A1180" i="19" s="1"/>
  <c r="H131" i="18"/>
  <c r="A1181" i="19" s="1"/>
  <c r="H132" i="18"/>
  <c r="A1182" i="19" s="1"/>
  <c r="H133" i="18"/>
  <c r="A1183" i="19" s="1"/>
  <c r="H134" i="18"/>
  <c r="A1184" i="19" s="1"/>
  <c r="H135" i="18"/>
  <c r="A1185" i="19" s="1"/>
  <c r="H136" i="18"/>
  <c r="A1186" i="19" s="1"/>
  <c r="H137" i="18"/>
  <c r="A1187" i="19" s="1"/>
  <c r="H138" i="18"/>
  <c r="A1188" i="19" s="1"/>
  <c r="H139" i="18"/>
  <c r="A1189" i="19" s="1"/>
  <c r="H140" i="18"/>
  <c r="A1190" i="19" s="1"/>
  <c r="H141" i="18"/>
  <c r="A1191" i="19" s="1"/>
  <c r="H142" i="18"/>
  <c r="A1192" i="19" s="1"/>
  <c r="H143" i="18"/>
  <c r="A1193" i="19" s="1"/>
  <c r="H144" i="18"/>
  <c r="A1194" i="19" s="1"/>
  <c r="H145" i="18"/>
  <c r="A1195" i="19" s="1"/>
  <c r="H146" i="18"/>
  <c r="A1196" i="19" s="1"/>
  <c r="H147" i="18"/>
  <c r="A1197" i="19" s="1"/>
  <c r="H148" i="18"/>
  <c r="A1198" i="19" s="1"/>
  <c r="H149" i="18"/>
  <c r="A1199" i="19" s="1"/>
  <c r="H150" i="18"/>
  <c r="A1200" i="19" s="1"/>
  <c r="H2" i="18"/>
  <c r="A1052" i="19" s="1"/>
  <c r="G3" i="18"/>
  <c r="A903" i="19" s="1"/>
  <c r="G4" i="18"/>
  <c r="A904" i="19" s="1"/>
  <c r="G5" i="18"/>
  <c r="A905" i="19" s="1"/>
  <c r="G6" i="18"/>
  <c r="A906" i="19" s="1"/>
  <c r="G7" i="18"/>
  <c r="A907" i="19" s="1"/>
  <c r="G8" i="18"/>
  <c r="A908" i="19" s="1"/>
  <c r="G9" i="18"/>
  <c r="A909" i="19" s="1"/>
  <c r="G10" i="18"/>
  <c r="A910" i="19" s="1"/>
  <c r="G11" i="18"/>
  <c r="A911" i="19" s="1"/>
  <c r="G12" i="18"/>
  <c r="A912" i="19" s="1"/>
  <c r="G13" i="18"/>
  <c r="A913" i="19" s="1"/>
  <c r="G14" i="18"/>
  <c r="A914" i="19" s="1"/>
  <c r="G15" i="18"/>
  <c r="A915" i="19" s="1"/>
  <c r="G16" i="18"/>
  <c r="A916" i="19" s="1"/>
  <c r="G17" i="18"/>
  <c r="A917" i="19" s="1"/>
  <c r="G18" i="18"/>
  <c r="A918" i="19" s="1"/>
  <c r="G19" i="18"/>
  <c r="A919" i="19" s="1"/>
  <c r="G20" i="18"/>
  <c r="A920" i="19" s="1"/>
  <c r="G21" i="18"/>
  <c r="A921" i="19" s="1"/>
  <c r="G22" i="18"/>
  <c r="A922" i="19" s="1"/>
  <c r="G23" i="18"/>
  <c r="A923" i="19" s="1"/>
  <c r="G24" i="18"/>
  <c r="A924" i="19" s="1"/>
  <c r="G25" i="18"/>
  <c r="A925" i="19" s="1"/>
  <c r="G26" i="18"/>
  <c r="A926" i="19" s="1"/>
  <c r="G27" i="18"/>
  <c r="A927" i="19" s="1"/>
  <c r="G28" i="18"/>
  <c r="A928" i="19" s="1"/>
  <c r="G29" i="18"/>
  <c r="A929" i="19" s="1"/>
  <c r="G30" i="18"/>
  <c r="A930" i="19" s="1"/>
  <c r="G31" i="18"/>
  <c r="A931" i="19" s="1"/>
  <c r="G32" i="18"/>
  <c r="A932" i="19" s="1"/>
  <c r="G33" i="18"/>
  <c r="A933" i="19" s="1"/>
  <c r="G34" i="18"/>
  <c r="A934" i="19" s="1"/>
  <c r="G35" i="18"/>
  <c r="A935" i="19" s="1"/>
  <c r="G36" i="18"/>
  <c r="A936" i="19" s="1"/>
  <c r="G37" i="18"/>
  <c r="A937" i="19" s="1"/>
  <c r="G38" i="18"/>
  <c r="A938" i="19" s="1"/>
  <c r="G39" i="18"/>
  <c r="A939" i="19" s="1"/>
  <c r="G40" i="18"/>
  <c r="A940" i="19" s="1"/>
  <c r="G41" i="18"/>
  <c r="A941" i="19" s="1"/>
  <c r="G42" i="18"/>
  <c r="A942" i="19" s="1"/>
  <c r="G43" i="18"/>
  <c r="A943" i="19" s="1"/>
  <c r="G44" i="18"/>
  <c r="A944" i="19" s="1"/>
  <c r="G45" i="18"/>
  <c r="A945" i="19" s="1"/>
  <c r="G46" i="18"/>
  <c r="A946" i="19" s="1"/>
  <c r="G47" i="18"/>
  <c r="A947" i="19" s="1"/>
  <c r="G48" i="18"/>
  <c r="A948" i="19" s="1"/>
  <c r="G49" i="18"/>
  <c r="A949" i="19" s="1"/>
  <c r="G50" i="18"/>
  <c r="A950" i="19" s="1"/>
  <c r="G51" i="18"/>
  <c r="A951" i="19" s="1"/>
  <c r="G52" i="18"/>
  <c r="A952" i="19" s="1"/>
  <c r="G53" i="18"/>
  <c r="A953" i="19" s="1"/>
  <c r="G54" i="18"/>
  <c r="A954" i="19" s="1"/>
  <c r="G55" i="18"/>
  <c r="A955" i="19" s="1"/>
  <c r="G56" i="18"/>
  <c r="A956" i="19" s="1"/>
  <c r="G57" i="18"/>
  <c r="A957" i="19" s="1"/>
  <c r="G58" i="18"/>
  <c r="A958" i="19" s="1"/>
  <c r="G59" i="18"/>
  <c r="A959" i="19" s="1"/>
  <c r="G60" i="18"/>
  <c r="A960" i="19" s="1"/>
  <c r="G61" i="18"/>
  <c r="A961" i="19" s="1"/>
  <c r="G62" i="18"/>
  <c r="A962" i="19" s="1"/>
  <c r="G63" i="18"/>
  <c r="A963" i="19" s="1"/>
  <c r="G64" i="18"/>
  <c r="A964" i="19" s="1"/>
  <c r="G65" i="18"/>
  <c r="A965" i="19" s="1"/>
  <c r="G66" i="18"/>
  <c r="A966" i="19" s="1"/>
  <c r="G67" i="18"/>
  <c r="A967" i="19" s="1"/>
  <c r="G68" i="18"/>
  <c r="A968" i="19" s="1"/>
  <c r="G69" i="18"/>
  <c r="A969" i="19" s="1"/>
  <c r="G70" i="18"/>
  <c r="A970" i="19" s="1"/>
  <c r="G71" i="18"/>
  <c r="A971" i="19" s="1"/>
  <c r="G72" i="18"/>
  <c r="A972" i="19" s="1"/>
  <c r="G73" i="18"/>
  <c r="A973" i="19" s="1"/>
  <c r="G74" i="18"/>
  <c r="A974" i="19" s="1"/>
  <c r="G75" i="18"/>
  <c r="A975" i="19" s="1"/>
  <c r="G76" i="18"/>
  <c r="A976" i="19" s="1"/>
  <c r="G77" i="18"/>
  <c r="A977" i="19" s="1"/>
  <c r="G78" i="18"/>
  <c r="A978" i="19" s="1"/>
  <c r="G79" i="18"/>
  <c r="A979" i="19" s="1"/>
  <c r="G80" i="18"/>
  <c r="A980" i="19" s="1"/>
  <c r="G81" i="18"/>
  <c r="A981" i="19" s="1"/>
  <c r="G82" i="18"/>
  <c r="A982" i="19" s="1"/>
  <c r="G83" i="18"/>
  <c r="A983" i="19" s="1"/>
  <c r="G84" i="18"/>
  <c r="A984" i="19" s="1"/>
  <c r="G85" i="18"/>
  <c r="A985" i="19" s="1"/>
  <c r="G86" i="18"/>
  <c r="A986" i="19" s="1"/>
  <c r="G87" i="18"/>
  <c r="A987" i="19" s="1"/>
  <c r="G88" i="18"/>
  <c r="A988" i="19" s="1"/>
  <c r="G89" i="18"/>
  <c r="A989" i="19" s="1"/>
  <c r="G90" i="18"/>
  <c r="A990" i="19" s="1"/>
  <c r="G91" i="18"/>
  <c r="A991" i="19" s="1"/>
  <c r="G92" i="18"/>
  <c r="A992" i="19" s="1"/>
  <c r="G93" i="18"/>
  <c r="A993" i="19" s="1"/>
  <c r="G94" i="18"/>
  <c r="A994" i="19" s="1"/>
  <c r="G95" i="18"/>
  <c r="A995" i="19" s="1"/>
  <c r="G96" i="18"/>
  <c r="A996" i="19" s="1"/>
  <c r="G97" i="18"/>
  <c r="A997" i="19" s="1"/>
  <c r="G98" i="18"/>
  <c r="A998" i="19" s="1"/>
  <c r="G99" i="18"/>
  <c r="A999" i="19" s="1"/>
  <c r="G100" i="18"/>
  <c r="A1000" i="19" s="1"/>
  <c r="G101" i="18"/>
  <c r="A1001" i="19" s="1"/>
  <c r="G102" i="18"/>
  <c r="A1002" i="19" s="1"/>
  <c r="G103" i="18"/>
  <c r="A1003" i="19" s="1"/>
  <c r="G104" i="18"/>
  <c r="A1004" i="19" s="1"/>
  <c r="G105" i="18"/>
  <c r="A1005" i="19" s="1"/>
  <c r="G106" i="18"/>
  <c r="A1006" i="19" s="1"/>
  <c r="G107" i="18"/>
  <c r="A1007" i="19" s="1"/>
  <c r="G108" i="18"/>
  <c r="A1008" i="19" s="1"/>
  <c r="G109" i="18"/>
  <c r="A1009" i="19" s="1"/>
  <c r="G110" i="18"/>
  <c r="A1010" i="19" s="1"/>
  <c r="G111" i="18"/>
  <c r="A1011" i="19" s="1"/>
  <c r="G112" i="18"/>
  <c r="A1012" i="19" s="1"/>
  <c r="G113" i="18"/>
  <c r="A1013" i="19" s="1"/>
  <c r="G114" i="18"/>
  <c r="A1014" i="19" s="1"/>
  <c r="G115" i="18"/>
  <c r="A1015" i="19" s="1"/>
  <c r="G116" i="18"/>
  <c r="A1016" i="19" s="1"/>
  <c r="G117" i="18"/>
  <c r="A1017" i="19" s="1"/>
  <c r="G118" i="18"/>
  <c r="A1018" i="19" s="1"/>
  <c r="G119" i="18"/>
  <c r="A1019" i="19" s="1"/>
  <c r="G120" i="18"/>
  <c r="A1020" i="19" s="1"/>
  <c r="G121" i="18"/>
  <c r="A1021" i="19" s="1"/>
  <c r="G122" i="18"/>
  <c r="A1022" i="19" s="1"/>
  <c r="G123" i="18"/>
  <c r="A1023" i="19" s="1"/>
  <c r="G124" i="18"/>
  <c r="A1024" i="19" s="1"/>
  <c r="G125" i="18"/>
  <c r="A1025" i="19" s="1"/>
  <c r="G126" i="18"/>
  <c r="A1026" i="19" s="1"/>
  <c r="G127" i="18"/>
  <c r="A1027" i="19" s="1"/>
  <c r="G128" i="18"/>
  <c r="A1028" i="19" s="1"/>
  <c r="G129" i="18"/>
  <c r="A1029" i="19" s="1"/>
  <c r="G130" i="18"/>
  <c r="A1030" i="19" s="1"/>
  <c r="G131" i="18"/>
  <c r="A1031" i="19" s="1"/>
  <c r="G132" i="18"/>
  <c r="A1032" i="19" s="1"/>
  <c r="G133" i="18"/>
  <c r="A1033" i="19" s="1"/>
  <c r="G134" i="18"/>
  <c r="A1034" i="19" s="1"/>
  <c r="G135" i="18"/>
  <c r="A1035" i="19" s="1"/>
  <c r="G136" i="18"/>
  <c r="A1036" i="19" s="1"/>
  <c r="G137" i="18"/>
  <c r="A1037" i="19" s="1"/>
  <c r="G138" i="18"/>
  <c r="A1038" i="19" s="1"/>
  <c r="G139" i="18"/>
  <c r="A1039" i="19" s="1"/>
  <c r="G140" i="18"/>
  <c r="A1040" i="19" s="1"/>
  <c r="G141" i="18"/>
  <c r="A1041" i="19" s="1"/>
  <c r="G142" i="18"/>
  <c r="A1042" i="19" s="1"/>
  <c r="G143" i="18"/>
  <c r="A1043" i="19" s="1"/>
  <c r="G144" i="18"/>
  <c r="A1044" i="19" s="1"/>
  <c r="G145" i="18"/>
  <c r="A1045" i="19" s="1"/>
  <c r="G146" i="18"/>
  <c r="A1046" i="19" s="1"/>
  <c r="G147" i="18"/>
  <c r="A1047" i="19" s="1"/>
  <c r="G148" i="18"/>
  <c r="A1048" i="19" s="1"/>
  <c r="G149" i="18"/>
  <c r="A1049" i="19" s="1"/>
  <c r="G150" i="18"/>
  <c r="A1050" i="19" s="1"/>
  <c r="G2" i="18"/>
  <c r="A902" i="19" s="1"/>
  <c r="F3" i="18"/>
  <c r="A753" i="19" s="1"/>
  <c r="F4" i="18"/>
  <c r="A754" i="19" s="1"/>
  <c r="F5" i="18"/>
  <c r="A755" i="19" s="1"/>
  <c r="F6" i="18"/>
  <c r="A756" i="19" s="1"/>
  <c r="F7" i="18"/>
  <c r="A757" i="19" s="1"/>
  <c r="F8" i="18"/>
  <c r="A758" i="19" s="1"/>
  <c r="F9" i="18"/>
  <c r="A759" i="19" s="1"/>
  <c r="F10" i="18"/>
  <c r="A760" i="19" s="1"/>
  <c r="F11" i="18"/>
  <c r="A761" i="19" s="1"/>
  <c r="F12" i="18"/>
  <c r="A762" i="19" s="1"/>
  <c r="F13" i="18"/>
  <c r="A763" i="19" s="1"/>
  <c r="F14" i="18"/>
  <c r="A764" i="19" s="1"/>
  <c r="F15" i="18"/>
  <c r="A765" i="19" s="1"/>
  <c r="F16" i="18"/>
  <c r="A766" i="19" s="1"/>
  <c r="F17" i="18"/>
  <c r="A767" i="19" s="1"/>
  <c r="F18" i="18"/>
  <c r="A768" i="19" s="1"/>
  <c r="F19" i="18"/>
  <c r="A769" i="19" s="1"/>
  <c r="F20" i="18"/>
  <c r="A770" i="19" s="1"/>
  <c r="F21" i="18"/>
  <c r="A771" i="19" s="1"/>
  <c r="F22" i="18"/>
  <c r="A772" i="19" s="1"/>
  <c r="F23" i="18"/>
  <c r="A773" i="19" s="1"/>
  <c r="F24" i="18"/>
  <c r="A774" i="19" s="1"/>
  <c r="F25" i="18"/>
  <c r="A775" i="19" s="1"/>
  <c r="F26" i="18"/>
  <c r="A776" i="19" s="1"/>
  <c r="F27" i="18"/>
  <c r="A777" i="19" s="1"/>
  <c r="F28" i="18"/>
  <c r="A778" i="19" s="1"/>
  <c r="F29" i="18"/>
  <c r="A779" i="19" s="1"/>
  <c r="F30" i="18"/>
  <c r="A780" i="19" s="1"/>
  <c r="F31" i="18"/>
  <c r="A781" i="19" s="1"/>
  <c r="F32" i="18"/>
  <c r="A782" i="19" s="1"/>
  <c r="F33" i="18"/>
  <c r="A783" i="19" s="1"/>
  <c r="F34" i="18"/>
  <c r="A784" i="19" s="1"/>
  <c r="F35" i="18"/>
  <c r="A785" i="19" s="1"/>
  <c r="F36" i="18"/>
  <c r="A786" i="19" s="1"/>
  <c r="F37" i="18"/>
  <c r="A787" i="19" s="1"/>
  <c r="F38" i="18"/>
  <c r="A788" i="19" s="1"/>
  <c r="F39" i="18"/>
  <c r="A789" i="19" s="1"/>
  <c r="F40" i="18"/>
  <c r="A790" i="19" s="1"/>
  <c r="F41" i="18"/>
  <c r="A791" i="19" s="1"/>
  <c r="F42" i="18"/>
  <c r="A792" i="19" s="1"/>
  <c r="F43" i="18"/>
  <c r="A793" i="19" s="1"/>
  <c r="F44" i="18"/>
  <c r="A794" i="19" s="1"/>
  <c r="F45" i="18"/>
  <c r="A795" i="19" s="1"/>
  <c r="F46" i="18"/>
  <c r="A796" i="19" s="1"/>
  <c r="F47" i="18"/>
  <c r="A797" i="19" s="1"/>
  <c r="F48" i="18"/>
  <c r="A798" i="19" s="1"/>
  <c r="F49" i="18"/>
  <c r="A799" i="19" s="1"/>
  <c r="F50" i="18"/>
  <c r="A800" i="19" s="1"/>
  <c r="F51" i="18"/>
  <c r="A801" i="19" s="1"/>
  <c r="F52" i="18"/>
  <c r="A802" i="19" s="1"/>
  <c r="F53" i="18"/>
  <c r="A803" i="19" s="1"/>
  <c r="F54" i="18"/>
  <c r="A804" i="19" s="1"/>
  <c r="F55" i="18"/>
  <c r="A805" i="19" s="1"/>
  <c r="F56" i="18"/>
  <c r="A806" i="19" s="1"/>
  <c r="F57" i="18"/>
  <c r="A807" i="19" s="1"/>
  <c r="F58" i="18"/>
  <c r="A808" i="19" s="1"/>
  <c r="F59" i="18"/>
  <c r="A809" i="19" s="1"/>
  <c r="F60" i="18"/>
  <c r="A810" i="19" s="1"/>
  <c r="F61" i="18"/>
  <c r="A811" i="19" s="1"/>
  <c r="F62" i="18"/>
  <c r="A812" i="19" s="1"/>
  <c r="F63" i="18"/>
  <c r="A813" i="19" s="1"/>
  <c r="F64" i="18"/>
  <c r="A814" i="19" s="1"/>
  <c r="F65" i="18"/>
  <c r="A815" i="19" s="1"/>
  <c r="F66" i="18"/>
  <c r="A816" i="19" s="1"/>
  <c r="F67" i="18"/>
  <c r="A817" i="19" s="1"/>
  <c r="F68" i="18"/>
  <c r="A818" i="19" s="1"/>
  <c r="F69" i="18"/>
  <c r="A819" i="19" s="1"/>
  <c r="F70" i="18"/>
  <c r="A820" i="19" s="1"/>
  <c r="F71" i="18"/>
  <c r="A821" i="19" s="1"/>
  <c r="F72" i="18"/>
  <c r="A822" i="19" s="1"/>
  <c r="F73" i="18"/>
  <c r="A823" i="19" s="1"/>
  <c r="F74" i="18"/>
  <c r="A824" i="19" s="1"/>
  <c r="F75" i="18"/>
  <c r="A825" i="19" s="1"/>
  <c r="F76" i="18"/>
  <c r="A826" i="19" s="1"/>
  <c r="F77" i="18"/>
  <c r="A827" i="19" s="1"/>
  <c r="F78" i="18"/>
  <c r="A828" i="19" s="1"/>
  <c r="F79" i="18"/>
  <c r="A829" i="19" s="1"/>
  <c r="F80" i="18"/>
  <c r="A830" i="19" s="1"/>
  <c r="F81" i="18"/>
  <c r="A831" i="19" s="1"/>
  <c r="F82" i="18"/>
  <c r="A832" i="19" s="1"/>
  <c r="F83" i="18"/>
  <c r="A833" i="19" s="1"/>
  <c r="F84" i="18"/>
  <c r="A834" i="19" s="1"/>
  <c r="F85" i="18"/>
  <c r="A835" i="19" s="1"/>
  <c r="F86" i="18"/>
  <c r="A836" i="19" s="1"/>
  <c r="F87" i="18"/>
  <c r="A837" i="19" s="1"/>
  <c r="F88" i="18"/>
  <c r="A838" i="19" s="1"/>
  <c r="F89" i="18"/>
  <c r="A839" i="19" s="1"/>
  <c r="F90" i="18"/>
  <c r="A840" i="19" s="1"/>
  <c r="F91" i="18"/>
  <c r="A841" i="19" s="1"/>
  <c r="F92" i="18"/>
  <c r="A842" i="19" s="1"/>
  <c r="F93" i="18"/>
  <c r="A843" i="19" s="1"/>
  <c r="F94" i="18"/>
  <c r="A844" i="19" s="1"/>
  <c r="F95" i="18"/>
  <c r="A845" i="19" s="1"/>
  <c r="F96" i="18"/>
  <c r="A846" i="19" s="1"/>
  <c r="F97" i="18"/>
  <c r="A847" i="19" s="1"/>
  <c r="F98" i="18"/>
  <c r="A848" i="19" s="1"/>
  <c r="F99" i="18"/>
  <c r="A849" i="19" s="1"/>
  <c r="F100" i="18"/>
  <c r="A850" i="19" s="1"/>
  <c r="F101" i="18"/>
  <c r="A851" i="19" s="1"/>
  <c r="F102" i="18"/>
  <c r="A852" i="19" s="1"/>
  <c r="F103" i="18"/>
  <c r="A853" i="19" s="1"/>
  <c r="F104" i="18"/>
  <c r="A854" i="19" s="1"/>
  <c r="F105" i="18"/>
  <c r="A855" i="19" s="1"/>
  <c r="F106" i="18"/>
  <c r="A856" i="19" s="1"/>
  <c r="F107" i="18"/>
  <c r="A857" i="19" s="1"/>
  <c r="F108" i="18"/>
  <c r="A858" i="19" s="1"/>
  <c r="F109" i="18"/>
  <c r="A859" i="19" s="1"/>
  <c r="F110" i="18"/>
  <c r="A860" i="19" s="1"/>
  <c r="F111" i="18"/>
  <c r="A861" i="19" s="1"/>
  <c r="F112" i="18"/>
  <c r="A862" i="19" s="1"/>
  <c r="F113" i="18"/>
  <c r="A863" i="19" s="1"/>
  <c r="F114" i="18"/>
  <c r="A864" i="19" s="1"/>
  <c r="F115" i="18"/>
  <c r="A865" i="19" s="1"/>
  <c r="F116" i="18"/>
  <c r="A866" i="19" s="1"/>
  <c r="F117" i="18"/>
  <c r="A867" i="19" s="1"/>
  <c r="F118" i="18"/>
  <c r="A868" i="19" s="1"/>
  <c r="F119" i="18"/>
  <c r="A869" i="19" s="1"/>
  <c r="F120" i="18"/>
  <c r="A870" i="19" s="1"/>
  <c r="F121" i="18"/>
  <c r="A871" i="19" s="1"/>
  <c r="F122" i="18"/>
  <c r="A872" i="19" s="1"/>
  <c r="F123" i="18"/>
  <c r="A873" i="19" s="1"/>
  <c r="F124" i="18"/>
  <c r="A874" i="19" s="1"/>
  <c r="F125" i="18"/>
  <c r="A875" i="19" s="1"/>
  <c r="F126" i="18"/>
  <c r="A876" i="19" s="1"/>
  <c r="F127" i="18"/>
  <c r="A877" i="19" s="1"/>
  <c r="F128" i="18"/>
  <c r="A878" i="19" s="1"/>
  <c r="F129" i="18"/>
  <c r="A879" i="19" s="1"/>
  <c r="F130" i="18"/>
  <c r="A880" i="19" s="1"/>
  <c r="F131" i="18"/>
  <c r="A881" i="19" s="1"/>
  <c r="F132" i="18"/>
  <c r="A882" i="19" s="1"/>
  <c r="F133" i="18"/>
  <c r="A883" i="19" s="1"/>
  <c r="F134" i="18"/>
  <c r="A884" i="19" s="1"/>
  <c r="F135" i="18"/>
  <c r="A885" i="19" s="1"/>
  <c r="F136" i="18"/>
  <c r="A886" i="19" s="1"/>
  <c r="F137" i="18"/>
  <c r="A887" i="19" s="1"/>
  <c r="F138" i="18"/>
  <c r="A888" i="19" s="1"/>
  <c r="F139" i="18"/>
  <c r="A889" i="19" s="1"/>
  <c r="F140" i="18"/>
  <c r="A890" i="19" s="1"/>
  <c r="F141" i="18"/>
  <c r="A891" i="19" s="1"/>
  <c r="F142" i="18"/>
  <c r="A892" i="19" s="1"/>
  <c r="F143" i="18"/>
  <c r="A893" i="19" s="1"/>
  <c r="F144" i="18"/>
  <c r="A894" i="19" s="1"/>
  <c r="F145" i="18"/>
  <c r="A895" i="19" s="1"/>
  <c r="F146" i="18"/>
  <c r="A896" i="19" s="1"/>
  <c r="F147" i="18"/>
  <c r="A897" i="19" s="1"/>
  <c r="F148" i="18"/>
  <c r="A898" i="19" s="1"/>
  <c r="F149" i="18"/>
  <c r="A899" i="19" s="1"/>
  <c r="F150" i="18"/>
  <c r="A900" i="19" s="1"/>
  <c r="F2" i="18"/>
  <c r="A752" i="19" s="1"/>
  <c r="E3" i="18"/>
  <c r="A603" i="19" s="1"/>
  <c r="E4" i="18"/>
  <c r="A604" i="19" s="1"/>
  <c r="E5" i="18"/>
  <c r="A605" i="19" s="1"/>
  <c r="E6" i="18"/>
  <c r="A606" i="19" s="1"/>
  <c r="E7" i="18"/>
  <c r="A607" i="19" s="1"/>
  <c r="E8" i="18"/>
  <c r="A608" i="19" s="1"/>
  <c r="E9" i="18"/>
  <c r="A609" i="19" s="1"/>
  <c r="E10" i="18"/>
  <c r="A610" i="19" s="1"/>
  <c r="E11" i="18"/>
  <c r="A611" i="19" s="1"/>
  <c r="E12" i="18"/>
  <c r="A612" i="19" s="1"/>
  <c r="E13" i="18"/>
  <c r="A613" i="19" s="1"/>
  <c r="E14" i="18"/>
  <c r="A614" i="19" s="1"/>
  <c r="E15" i="18"/>
  <c r="A615" i="19" s="1"/>
  <c r="E16" i="18"/>
  <c r="A616" i="19" s="1"/>
  <c r="E17" i="18"/>
  <c r="A617" i="19" s="1"/>
  <c r="E18" i="18"/>
  <c r="A618" i="19" s="1"/>
  <c r="E19" i="18"/>
  <c r="A619" i="19" s="1"/>
  <c r="E20" i="18"/>
  <c r="A620" i="19" s="1"/>
  <c r="E21" i="18"/>
  <c r="A621" i="19" s="1"/>
  <c r="E22" i="18"/>
  <c r="A622" i="19" s="1"/>
  <c r="E23" i="18"/>
  <c r="A623" i="19" s="1"/>
  <c r="E24" i="18"/>
  <c r="A624" i="19" s="1"/>
  <c r="E25" i="18"/>
  <c r="A625" i="19" s="1"/>
  <c r="E26" i="18"/>
  <c r="A626" i="19" s="1"/>
  <c r="E27" i="18"/>
  <c r="A627" i="19" s="1"/>
  <c r="E28" i="18"/>
  <c r="A628" i="19" s="1"/>
  <c r="E29" i="18"/>
  <c r="A629" i="19" s="1"/>
  <c r="E30" i="18"/>
  <c r="A630" i="19" s="1"/>
  <c r="E31" i="18"/>
  <c r="A631" i="19" s="1"/>
  <c r="E32" i="18"/>
  <c r="A632" i="19" s="1"/>
  <c r="E33" i="18"/>
  <c r="A633" i="19" s="1"/>
  <c r="E34" i="18"/>
  <c r="A634" i="19" s="1"/>
  <c r="E35" i="18"/>
  <c r="A635" i="19" s="1"/>
  <c r="E36" i="18"/>
  <c r="A636" i="19" s="1"/>
  <c r="E37" i="18"/>
  <c r="A637" i="19" s="1"/>
  <c r="E38" i="18"/>
  <c r="A638" i="19" s="1"/>
  <c r="E39" i="18"/>
  <c r="A639" i="19" s="1"/>
  <c r="E40" i="18"/>
  <c r="A640" i="19" s="1"/>
  <c r="E41" i="18"/>
  <c r="A641" i="19" s="1"/>
  <c r="E42" i="18"/>
  <c r="A642" i="19" s="1"/>
  <c r="E43" i="18"/>
  <c r="A643" i="19" s="1"/>
  <c r="E44" i="18"/>
  <c r="A644" i="19" s="1"/>
  <c r="E45" i="18"/>
  <c r="A645" i="19" s="1"/>
  <c r="E46" i="18"/>
  <c r="A646" i="19" s="1"/>
  <c r="E47" i="18"/>
  <c r="A647" i="19" s="1"/>
  <c r="E48" i="18"/>
  <c r="A648" i="19" s="1"/>
  <c r="E49" i="18"/>
  <c r="A649" i="19" s="1"/>
  <c r="E50" i="18"/>
  <c r="A650" i="19" s="1"/>
  <c r="E51" i="18"/>
  <c r="A651" i="19" s="1"/>
  <c r="E52" i="18"/>
  <c r="A652" i="19" s="1"/>
  <c r="E53" i="18"/>
  <c r="A653" i="19" s="1"/>
  <c r="E54" i="18"/>
  <c r="A654" i="19" s="1"/>
  <c r="E55" i="18"/>
  <c r="A655" i="19" s="1"/>
  <c r="E56" i="18"/>
  <c r="A656" i="19" s="1"/>
  <c r="E57" i="18"/>
  <c r="A657" i="19" s="1"/>
  <c r="E58" i="18"/>
  <c r="A658" i="19" s="1"/>
  <c r="E59" i="18"/>
  <c r="A659" i="19" s="1"/>
  <c r="E60" i="18"/>
  <c r="A660" i="19" s="1"/>
  <c r="E61" i="18"/>
  <c r="A661" i="19" s="1"/>
  <c r="E62" i="18"/>
  <c r="A662" i="19" s="1"/>
  <c r="E63" i="18"/>
  <c r="A663" i="19" s="1"/>
  <c r="E64" i="18"/>
  <c r="A664" i="19" s="1"/>
  <c r="E65" i="18"/>
  <c r="A665" i="19" s="1"/>
  <c r="E66" i="18"/>
  <c r="A666" i="19" s="1"/>
  <c r="E67" i="18"/>
  <c r="A667" i="19" s="1"/>
  <c r="E68" i="18"/>
  <c r="A668" i="19" s="1"/>
  <c r="E69" i="18"/>
  <c r="A669" i="19" s="1"/>
  <c r="E70" i="18"/>
  <c r="A670" i="19" s="1"/>
  <c r="E71" i="18"/>
  <c r="A671" i="19" s="1"/>
  <c r="E72" i="18"/>
  <c r="A672" i="19" s="1"/>
  <c r="E73" i="18"/>
  <c r="A673" i="19" s="1"/>
  <c r="E74" i="18"/>
  <c r="A674" i="19" s="1"/>
  <c r="E75" i="18"/>
  <c r="A675" i="19" s="1"/>
  <c r="E76" i="18"/>
  <c r="A676" i="19" s="1"/>
  <c r="E77" i="18"/>
  <c r="A677" i="19" s="1"/>
  <c r="E78" i="18"/>
  <c r="A678" i="19" s="1"/>
  <c r="E79" i="18"/>
  <c r="A679" i="19" s="1"/>
  <c r="E80" i="18"/>
  <c r="A680" i="19" s="1"/>
  <c r="E81" i="18"/>
  <c r="A681" i="19" s="1"/>
  <c r="E82" i="18"/>
  <c r="A682" i="19" s="1"/>
  <c r="E83" i="18"/>
  <c r="A683" i="19" s="1"/>
  <c r="E84" i="18"/>
  <c r="A684" i="19" s="1"/>
  <c r="E85" i="18"/>
  <c r="A685" i="19" s="1"/>
  <c r="E86" i="18"/>
  <c r="A686" i="19" s="1"/>
  <c r="E87" i="18"/>
  <c r="A687" i="19" s="1"/>
  <c r="E88" i="18"/>
  <c r="A688" i="19" s="1"/>
  <c r="E89" i="18"/>
  <c r="A689" i="19" s="1"/>
  <c r="E90" i="18"/>
  <c r="A690" i="19" s="1"/>
  <c r="E91" i="18"/>
  <c r="A691" i="19" s="1"/>
  <c r="E92" i="18"/>
  <c r="A692" i="19" s="1"/>
  <c r="E93" i="18"/>
  <c r="A693" i="19" s="1"/>
  <c r="E94" i="18"/>
  <c r="A694" i="19" s="1"/>
  <c r="E95" i="18"/>
  <c r="A695" i="19" s="1"/>
  <c r="E96" i="18"/>
  <c r="A696" i="19" s="1"/>
  <c r="E97" i="18"/>
  <c r="A697" i="19" s="1"/>
  <c r="E98" i="18"/>
  <c r="A698" i="19" s="1"/>
  <c r="E99" i="18"/>
  <c r="A699" i="19" s="1"/>
  <c r="E100" i="18"/>
  <c r="A700" i="19" s="1"/>
  <c r="E101" i="18"/>
  <c r="A701" i="19" s="1"/>
  <c r="E102" i="18"/>
  <c r="A702" i="19" s="1"/>
  <c r="E103" i="18"/>
  <c r="A703" i="19" s="1"/>
  <c r="E104" i="18"/>
  <c r="A704" i="19" s="1"/>
  <c r="E105" i="18"/>
  <c r="A705" i="19" s="1"/>
  <c r="E106" i="18"/>
  <c r="A706" i="19" s="1"/>
  <c r="E107" i="18"/>
  <c r="A707" i="19" s="1"/>
  <c r="E108" i="18"/>
  <c r="A708" i="19" s="1"/>
  <c r="E109" i="18"/>
  <c r="A709" i="19" s="1"/>
  <c r="E110" i="18"/>
  <c r="A710" i="19" s="1"/>
  <c r="E111" i="18"/>
  <c r="A711" i="19" s="1"/>
  <c r="E112" i="18"/>
  <c r="A712" i="19" s="1"/>
  <c r="E113" i="18"/>
  <c r="A713" i="19" s="1"/>
  <c r="E114" i="18"/>
  <c r="A714" i="19" s="1"/>
  <c r="E115" i="18"/>
  <c r="A715" i="19" s="1"/>
  <c r="E116" i="18"/>
  <c r="A716" i="19" s="1"/>
  <c r="E117" i="18"/>
  <c r="A717" i="19" s="1"/>
  <c r="E118" i="18"/>
  <c r="A718" i="19" s="1"/>
  <c r="E119" i="18"/>
  <c r="A719" i="19" s="1"/>
  <c r="E120" i="18"/>
  <c r="A720" i="19" s="1"/>
  <c r="E121" i="18"/>
  <c r="A721" i="19" s="1"/>
  <c r="E122" i="18"/>
  <c r="A722" i="19" s="1"/>
  <c r="E123" i="18"/>
  <c r="A723" i="19" s="1"/>
  <c r="E124" i="18"/>
  <c r="A724" i="19" s="1"/>
  <c r="E125" i="18"/>
  <c r="A725" i="19" s="1"/>
  <c r="E126" i="18"/>
  <c r="A726" i="19" s="1"/>
  <c r="E127" i="18"/>
  <c r="A727" i="19" s="1"/>
  <c r="E128" i="18"/>
  <c r="A728" i="19" s="1"/>
  <c r="E129" i="18"/>
  <c r="A729" i="19" s="1"/>
  <c r="E130" i="18"/>
  <c r="A730" i="19" s="1"/>
  <c r="E131" i="18"/>
  <c r="A731" i="19" s="1"/>
  <c r="E132" i="18"/>
  <c r="A732" i="19" s="1"/>
  <c r="E133" i="18"/>
  <c r="A733" i="19" s="1"/>
  <c r="E134" i="18"/>
  <c r="A734" i="19" s="1"/>
  <c r="E135" i="18"/>
  <c r="A735" i="19" s="1"/>
  <c r="E136" i="18"/>
  <c r="A736" i="19" s="1"/>
  <c r="E137" i="18"/>
  <c r="A737" i="19" s="1"/>
  <c r="E138" i="18"/>
  <c r="A738" i="19" s="1"/>
  <c r="E139" i="18"/>
  <c r="A739" i="19" s="1"/>
  <c r="E140" i="18"/>
  <c r="A740" i="19" s="1"/>
  <c r="E141" i="18"/>
  <c r="A741" i="19" s="1"/>
  <c r="E142" i="18"/>
  <c r="A742" i="19" s="1"/>
  <c r="E143" i="18"/>
  <c r="A743" i="19" s="1"/>
  <c r="E144" i="18"/>
  <c r="A744" i="19" s="1"/>
  <c r="E145" i="18"/>
  <c r="A745" i="19" s="1"/>
  <c r="E146" i="18"/>
  <c r="A746" i="19" s="1"/>
  <c r="E147" i="18"/>
  <c r="A747" i="19" s="1"/>
  <c r="E148" i="18"/>
  <c r="A748" i="19" s="1"/>
  <c r="E149" i="18"/>
  <c r="A749" i="19" s="1"/>
  <c r="E150" i="18"/>
  <c r="A750" i="19" s="1"/>
  <c r="E2" i="18"/>
  <c r="A602" i="19" s="1"/>
  <c r="D3" i="18"/>
  <c r="A453" i="19" s="1"/>
  <c r="D4" i="18"/>
  <c r="A454" i="19" s="1"/>
  <c r="D5" i="18"/>
  <c r="A455" i="19" s="1"/>
  <c r="D6" i="18"/>
  <c r="A456" i="19" s="1"/>
  <c r="D7" i="18"/>
  <c r="A457" i="19" s="1"/>
  <c r="D8" i="18"/>
  <c r="A458" i="19" s="1"/>
  <c r="D9" i="18"/>
  <c r="A459" i="19" s="1"/>
  <c r="D10" i="18"/>
  <c r="A460" i="19" s="1"/>
  <c r="D11" i="18"/>
  <c r="A461" i="19" s="1"/>
  <c r="D12" i="18"/>
  <c r="A462" i="19" s="1"/>
  <c r="D13" i="18"/>
  <c r="A463" i="19" s="1"/>
  <c r="D14" i="18"/>
  <c r="A464" i="19" s="1"/>
  <c r="D15" i="18"/>
  <c r="A465" i="19" s="1"/>
  <c r="D16" i="18"/>
  <c r="A466" i="19" s="1"/>
  <c r="D17" i="18"/>
  <c r="A467" i="19" s="1"/>
  <c r="D18" i="18"/>
  <c r="A468" i="19" s="1"/>
  <c r="D19" i="18"/>
  <c r="A469" i="19" s="1"/>
  <c r="D20" i="18"/>
  <c r="A470" i="19" s="1"/>
  <c r="D21" i="18"/>
  <c r="A471" i="19" s="1"/>
  <c r="D22" i="18"/>
  <c r="A472" i="19" s="1"/>
  <c r="D23" i="18"/>
  <c r="A473" i="19" s="1"/>
  <c r="D24" i="18"/>
  <c r="A474" i="19" s="1"/>
  <c r="D25" i="18"/>
  <c r="A475" i="19" s="1"/>
  <c r="D26" i="18"/>
  <c r="A476" i="19" s="1"/>
  <c r="D27" i="18"/>
  <c r="A477" i="19" s="1"/>
  <c r="D28" i="18"/>
  <c r="A478" i="19" s="1"/>
  <c r="D29" i="18"/>
  <c r="A479" i="19" s="1"/>
  <c r="D30" i="18"/>
  <c r="A480" i="19" s="1"/>
  <c r="D31" i="18"/>
  <c r="A481" i="19" s="1"/>
  <c r="D32" i="18"/>
  <c r="A482" i="19" s="1"/>
  <c r="D33" i="18"/>
  <c r="A483" i="19" s="1"/>
  <c r="D34" i="18"/>
  <c r="A484" i="19" s="1"/>
  <c r="D35" i="18"/>
  <c r="A485" i="19" s="1"/>
  <c r="D36" i="18"/>
  <c r="A486" i="19" s="1"/>
  <c r="D37" i="18"/>
  <c r="A487" i="19" s="1"/>
  <c r="D38" i="18"/>
  <c r="A488" i="19" s="1"/>
  <c r="D39" i="18"/>
  <c r="A489" i="19" s="1"/>
  <c r="D40" i="18"/>
  <c r="A490" i="19" s="1"/>
  <c r="D41" i="18"/>
  <c r="A491" i="19" s="1"/>
  <c r="D42" i="18"/>
  <c r="A492" i="19" s="1"/>
  <c r="D43" i="18"/>
  <c r="A493" i="19" s="1"/>
  <c r="D44" i="18"/>
  <c r="A494" i="19" s="1"/>
  <c r="D45" i="18"/>
  <c r="A495" i="19" s="1"/>
  <c r="D46" i="18"/>
  <c r="A496" i="19" s="1"/>
  <c r="D47" i="18"/>
  <c r="A497" i="19" s="1"/>
  <c r="D48" i="18"/>
  <c r="A498" i="19" s="1"/>
  <c r="D49" i="18"/>
  <c r="A499" i="19" s="1"/>
  <c r="D50" i="18"/>
  <c r="A500" i="19" s="1"/>
  <c r="D51" i="18"/>
  <c r="A501" i="19" s="1"/>
  <c r="D52" i="18"/>
  <c r="A502" i="19" s="1"/>
  <c r="D53" i="18"/>
  <c r="A503" i="19" s="1"/>
  <c r="D54" i="18"/>
  <c r="A504" i="19" s="1"/>
  <c r="D55" i="18"/>
  <c r="A505" i="19" s="1"/>
  <c r="D56" i="18"/>
  <c r="A506" i="19" s="1"/>
  <c r="D57" i="18"/>
  <c r="A507" i="19" s="1"/>
  <c r="D58" i="18"/>
  <c r="A508" i="19" s="1"/>
  <c r="D59" i="18"/>
  <c r="A509" i="19" s="1"/>
  <c r="D60" i="18"/>
  <c r="A510" i="19" s="1"/>
  <c r="D61" i="18"/>
  <c r="A511" i="19" s="1"/>
  <c r="D62" i="18"/>
  <c r="A512" i="19" s="1"/>
  <c r="D63" i="18"/>
  <c r="A513" i="19" s="1"/>
  <c r="D64" i="18"/>
  <c r="A514" i="19" s="1"/>
  <c r="D65" i="18"/>
  <c r="A515" i="19" s="1"/>
  <c r="D66" i="18"/>
  <c r="A516" i="19" s="1"/>
  <c r="D67" i="18"/>
  <c r="A517" i="19" s="1"/>
  <c r="D68" i="18"/>
  <c r="A518" i="19" s="1"/>
  <c r="D69" i="18"/>
  <c r="A519" i="19" s="1"/>
  <c r="D70" i="18"/>
  <c r="A520" i="19" s="1"/>
  <c r="D71" i="18"/>
  <c r="A521" i="19" s="1"/>
  <c r="D72" i="18"/>
  <c r="A522" i="19" s="1"/>
  <c r="D73" i="18"/>
  <c r="A523" i="19" s="1"/>
  <c r="D74" i="18"/>
  <c r="A524" i="19" s="1"/>
  <c r="D75" i="18"/>
  <c r="A525" i="19" s="1"/>
  <c r="D76" i="18"/>
  <c r="A526" i="19" s="1"/>
  <c r="D77" i="18"/>
  <c r="A527" i="19" s="1"/>
  <c r="D78" i="18"/>
  <c r="A528" i="19" s="1"/>
  <c r="D79" i="18"/>
  <c r="A529" i="19" s="1"/>
  <c r="D80" i="18"/>
  <c r="A530" i="19" s="1"/>
  <c r="D81" i="18"/>
  <c r="A531" i="19" s="1"/>
  <c r="D82" i="18"/>
  <c r="A532" i="19" s="1"/>
  <c r="D83" i="18"/>
  <c r="A533" i="19" s="1"/>
  <c r="D84" i="18"/>
  <c r="A534" i="19" s="1"/>
  <c r="D85" i="18"/>
  <c r="A535" i="19" s="1"/>
  <c r="D86" i="18"/>
  <c r="A536" i="19" s="1"/>
  <c r="D87" i="18"/>
  <c r="A537" i="19" s="1"/>
  <c r="D88" i="18"/>
  <c r="A538" i="19" s="1"/>
  <c r="D89" i="18"/>
  <c r="A539" i="19" s="1"/>
  <c r="D90" i="18"/>
  <c r="A540" i="19" s="1"/>
  <c r="D91" i="18"/>
  <c r="A541" i="19" s="1"/>
  <c r="D92" i="18"/>
  <c r="A542" i="19" s="1"/>
  <c r="D93" i="18"/>
  <c r="A543" i="19" s="1"/>
  <c r="D94" i="18"/>
  <c r="A544" i="19" s="1"/>
  <c r="D95" i="18"/>
  <c r="A545" i="19" s="1"/>
  <c r="D96" i="18"/>
  <c r="A546" i="19" s="1"/>
  <c r="D97" i="18"/>
  <c r="A547" i="19" s="1"/>
  <c r="D98" i="18"/>
  <c r="A548" i="19" s="1"/>
  <c r="D99" i="18"/>
  <c r="A549" i="19" s="1"/>
  <c r="D100" i="18"/>
  <c r="A550" i="19" s="1"/>
  <c r="D101" i="18"/>
  <c r="A551" i="19" s="1"/>
  <c r="D102" i="18"/>
  <c r="A552" i="19" s="1"/>
  <c r="D103" i="18"/>
  <c r="A553" i="19" s="1"/>
  <c r="D104" i="18"/>
  <c r="A554" i="19" s="1"/>
  <c r="D105" i="18"/>
  <c r="A555" i="19" s="1"/>
  <c r="D106" i="18"/>
  <c r="A556" i="19" s="1"/>
  <c r="D107" i="18"/>
  <c r="A557" i="19" s="1"/>
  <c r="D108" i="18"/>
  <c r="A558" i="19" s="1"/>
  <c r="D109" i="18"/>
  <c r="A559" i="19" s="1"/>
  <c r="D110" i="18"/>
  <c r="A560" i="19" s="1"/>
  <c r="D111" i="18"/>
  <c r="A561" i="19" s="1"/>
  <c r="D112" i="18"/>
  <c r="A562" i="19" s="1"/>
  <c r="D113" i="18"/>
  <c r="A563" i="19" s="1"/>
  <c r="D114" i="18"/>
  <c r="A564" i="19" s="1"/>
  <c r="D115" i="18"/>
  <c r="A565" i="19" s="1"/>
  <c r="D116" i="18"/>
  <c r="A566" i="19" s="1"/>
  <c r="D117" i="18"/>
  <c r="A567" i="19" s="1"/>
  <c r="D118" i="18"/>
  <c r="A568" i="19" s="1"/>
  <c r="D119" i="18"/>
  <c r="A569" i="19" s="1"/>
  <c r="D120" i="18"/>
  <c r="A570" i="19" s="1"/>
  <c r="D121" i="18"/>
  <c r="A571" i="19" s="1"/>
  <c r="D122" i="18"/>
  <c r="A572" i="19" s="1"/>
  <c r="D123" i="18"/>
  <c r="A573" i="19" s="1"/>
  <c r="D124" i="18"/>
  <c r="A574" i="19" s="1"/>
  <c r="D125" i="18"/>
  <c r="A575" i="19" s="1"/>
  <c r="D126" i="18"/>
  <c r="A576" i="19" s="1"/>
  <c r="D127" i="18"/>
  <c r="A577" i="19" s="1"/>
  <c r="D128" i="18"/>
  <c r="A578" i="19" s="1"/>
  <c r="D129" i="18"/>
  <c r="A579" i="19" s="1"/>
  <c r="D130" i="18"/>
  <c r="A580" i="19" s="1"/>
  <c r="D131" i="18"/>
  <c r="A581" i="19" s="1"/>
  <c r="D132" i="18"/>
  <c r="A582" i="19" s="1"/>
  <c r="D133" i="18"/>
  <c r="A583" i="19" s="1"/>
  <c r="D134" i="18"/>
  <c r="A584" i="19" s="1"/>
  <c r="D135" i="18"/>
  <c r="A585" i="19" s="1"/>
  <c r="D136" i="18"/>
  <c r="A586" i="19" s="1"/>
  <c r="D137" i="18"/>
  <c r="A587" i="19" s="1"/>
  <c r="D138" i="18"/>
  <c r="A588" i="19" s="1"/>
  <c r="D139" i="18"/>
  <c r="A589" i="19" s="1"/>
  <c r="D140" i="18"/>
  <c r="A590" i="19" s="1"/>
  <c r="D141" i="18"/>
  <c r="A591" i="19" s="1"/>
  <c r="D142" i="18"/>
  <c r="A592" i="19" s="1"/>
  <c r="D143" i="18"/>
  <c r="A593" i="19" s="1"/>
  <c r="D144" i="18"/>
  <c r="A594" i="19" s="1"/>
  <c r="D145" i="18"/>
  <c r="A595" i="19" s="1"/>
  <c r="D146" i="18"/>
  <c r="A596" i="19" s="1"/>
  <c r="D147" i="18"/>
  <c r="A597" i="19" s="1"/>
  <c r="D148" i="18"/>
  <c r="A598" i="19" s="1"/>
  <c r="D149" i="18"/>
  <c r="A599" i="19" s="1"/>
  <c r="D150" i="18"/>
  <c r="A600" i="19" s="1"/>
  <c r="D2" i="18"/>
  <c r="A452" i="19" s="1"/>
  <c r="C3" i="18"/>
  <c r="A303" i="19" s="1"/>
  <c r="C4" i="18"/>
  <c r="A304" i="19" s="1"/>
  <c r="C5" i="18"/>
  <c r="A305" i="19" s="1"/>
  <c r="C6" i="18"/>
  <c r="A306" i="19" s="1"/>
  <c r="C7" i="18"/>
  <c r="A307" i="19" s="1"/>
  <c r="C8" i="18"/>
  <c r="A308" i="19" s="1"/>
  <c r="C9" i="18"/>
  <c r="A309" i="19" s="1"/>
  <c r="C10" i="18"/>
  <c r="A310" i="19" s="1"/>
  <c r="C11" i="18"/>
  <c r="A311" i="19" s="1"/>
  <c r="C12" i="18"/>
  <c r="A312" i="19" s="1"/>
  <c r="C13" i="18"/>
  <c r="A313" i="19" s="1"/>
  <c r="C14" i="18"/>
  <c r="A314" i="19" s="1"/>
  <c r="C15" i="18"/>
  <c r="A315" i="19" s="1"/>
  <c r="C16" i="18"/>
  <c r="A316" i="19" s="1"/>
  <c r="C17" i="18"/>
  <c r="A317" i="19" s="1"/>
  <c r="C18" i="18"/>
  <c r="A318" i="19" s="1"/>
  <c r="C19" i="18"/>
  <c r="A319" i="19" s="1"/>
  <c r="C20" i="18"/>
  <c r="A320" i="19" s="1"/>
  <c r="C21" i="18"/>
  <c r="A321" i="19" s="1"/>
  <c r="C22" i="18"/>
  <c r="A322" i="19" s="1"/>
  <c r="C23" i="18"/>
  <c r="A323" i="19" s="1"/>
  <c r="C24" i="18"/>
  <c r="A324" i="19" s="1"/>
  <c r="C25" i="18"/>
  <c r="A325" i="19" s="1"/>
  <c r="C26" i="18"/>
  <c r="A326" i="19" s="1"/>
  <c r="C27" i="18"/>
  <c r="A327" i="19" s="1"/>
  <c r="C28" i="18"/>
  <c r="A328" i="19" s="1"/>
  <c r="C29" i="18"/>
  <c r="A329" i="19" s="1"/>
  <c r="C30" i="18"/>
  <c r="A330" i="19" s="1"/>
  <c r="C31" i="18"/>
  <c r="A331" i="19" s="1"/>
  <c r="C32" i="18"/>
  <c r="A332" i="19" s="1"/>
  <c r="C33" i="18"/>
  <c r="A333" i="19" s="1"/>
  <c r="C34" i="18"/>
  <c r="A334" i="19" s="1"/>
  <c r="C35" i="18"/>
  <c r="A335" i="19" s="1"/>
  <c r="C36" i="18"/>
  <c r="A336" i="19" s="1"/>
  <c r="C37" i="18"/>
  <c r="A337" i="19" s="1"/>
  <c r="C38" i="18"/>
  <c r="A338" i="19" s="1"/>
  <c r="C39" i="18"/>
  <c r="A339" i="19" s="1"/>
  <c r="C40" i="18"/>
  <c r="A340" i="19" s="1"/>
  <c r="C41" i="18"/>
  <c r="A341" i="19" s="1"/>
  <c r="C42" i="18"/>
  <c r="A342" i="19" s="1"/>
  <c r="C43" i="18"/>
  <c r="A343" i="19" s="1"/>
  <c r="C44" i="18"/>
  <c r="A344" i="19" s="1"/>
  <c r="C45" i="18"/>
  <c r="A345" i="19" s="1"/>
  <c r="C46" i="18"/>
  <c r="A346" i="19" s="1"/>
  <c r="C47" i="18"/>
  <c r="A347" i="19" s="1"/>
  <c r="C48" i="18"/>
  <c r="A348" i="19" s="1"/>
  <c r="C49" i="18"/>
  <c r="A349" i="19" s="1"/>
  <c r="C50" i="18"/>
  <c r="A350" i="19" s="1"/>
  <c r="C51" i="18"/>
  <c r="A351" i="19" s="1"/>
  <c r="C52" i="18"/>
  <c r="A352" i="19" s="1"/>
  <c r="C53" i="18"/>
  <c r="A353" i="19" s="1"/>
  <c r="C54" i="18"/>
  <c r="A354" i="19" s="1"/>
  <c r="C55" i="18"/>
  <c r="A355" i="19" s="1"/>
  <c r="C56" i="18"/>
  <c r="A356" i="19" s="1"/>
  <c r="C57" i="18"/>
  <c r="A357" i="19" s="1"/>
  <c r="C58" i="18"/>
  <c r="A358" i="19" s="1"/>
  <c r="C59" i="18"/>
  <c r="A359" i="19" s="1"/>
  <c r="C60" i="18"/>
  <c r="A360" i="19" s="1"/>
  <c r="C61" i="18"/>
  <c r="A361" i="19" s="1"/>
  <c r="C62" i="18"/>
  <c r="A362" i="19" s="1"/>
  <c r="C63" i="18"/>
  <c r="A363" i="19" s="1"/>
  <c r="C64" i="18"/>
  <c r="A364" i="19" s="1"/>
  <c r="C65" i="18"/>
  <c r="A365" i="19" s="1"/>
  <c r="C66" i="18"/>
  <c r="A366" i="19" s="1"/>
  <c r="C67" i="18"/>
  <c r="A367" i="19" s="1"/>
  <c r="C68" i="18"/>
  <c r="A368" i="19" s="1"/>
  <c r="C69" i="18"/>
  <c r="A369" i="19" s="1"/>
  <c r="C70" i="18"/>
  <c r="A370" i="19" s="1"/>
  <c r="C71" i="18"/>
  <c r="A371" i="19" s="1"/>
  <c r="C72" i="18"/>
  <c r="A372" i="19" s="1"/>
  <c r="C73" i="18"/>
  <c r="A373" i="19" s="1"/>
  <c r="C74" i="18"/>
  <c r="A374" i="19" s="1"/>
  <c r="C75" i="18"/>
  <c r="A375" i="19" s="1"/>
  <c r="C76" i="18"/>
  <c r="A376" i="19" s="1"/>
  <c r="C77" i="18"/>
  <c r="A377" i="19" s="1"/>
  <c r="C78" i="18"/>
  <c r="A378" i="19" s="1"/>
  <c r="C79" i="18"/>
  <c r="A379" i="19" s="1"/>
  <c r="C80" i="18"/>
  <c r="A380" i="19" s="1"/>
  <c r="C81" i="18"/>
  <c r="A381" i="19" s="1"/>
  <c r="C82" i="18"/>
  <c r="A382" i="19" s="1"/>
  <c r="C83" i="18"/>
  <c r="A383" i="19" s="1"/>
  <c r="C84" i="18"/>
  <c r="A384" i="19" s="1"/>
  <c r="C85" i="18"/>
  <c r="A385" i="19" s="1"/>
  <c r="C86" i="18"/>
  <c r="A386" i="19" s="1"/>
  <c r="C87" i="18"/>
  <c r="A387" i="19" s="1"/>
  <c r="C88" i="18"/>
  <c r="A388" i="19" s="1"/>
  <c r="C89" i="18"/>
  <c r="A389" i="19" s="1"/>
  <c r="C90" i="18"/>
  <c r="A390" i="19" s="1"/>
  <c r="C91" i="18"/>
  <c r="A391" i="19" s="1"/>
  <c r="C92" i="18"/>
  <c r="A392" i="19" s="1"/>
  <c r="C93" i="18"/>
  <c r="A393" i="19" s="1"/>
  <c r="C94" i="18"/>
  <c r="A394" i="19" s="1"/>
  <c r="C95" i="18"/>
  <c r="A395" i="19" s="1"/>
  <c r="C96" i="18"/>
  <c r="A396" i="19" s="1"/>
  <c r="C97" i="18"/>
  <c r="A397" i="19" s="1"/>
  <c r="C98" i="18"/>
  <c r="A398" i="19" s="1"/>
  <c r="C99" i="18"/>
  <c r="A399" i="19" s="1"/>
  <c r="C100" i="18"/>
  <c r="A400" i="19" s="1"/>
  <c r="C101" i="18"/>
  <c r="A401" i="19" s="1"/>
  <c r="C102" i="18"/>
  <c r="A402" i="19" s="1"/>
  <c r="C103" i="18"/>
  <c r="A403" i="19" s="1"/>
  <c r="C104" i="18"/>
  <c r="A404" i="19" s="1"/>
  <c r="C105" i="18"/>
  <c r="A405" i="19" s="1"/>
  <c r="C106" i="18"/>
  <c r="A406" i="19" s="1"/>
  <c r="C107" i="18"/>
  <c r="A407" i="19" s="1"/>
  <c r="C108" i="18"/>
  <c r="A408" i="19" s="1"/>
  <c r="C109" i="18"/>
  <c r="A409" i="19" s="1"/>
  <c r="C110" i="18"/>
  <c r="A410" i="19" s="1"/>
  <c r="C111" i="18"/>
  <c r="A411" i="19" s="1"/>
  <c r="C112" i="18"/>
  <c r="A412" i="19" s="1"/>
  <c r="C113" i="18"/>
  <c r="A413" i="19" s="1"/>
  <c r="C114" i="18"/>
  <c r="A414" i="19" s="1"/>
  <c r="C115" i="18"/>
  <c r="A415" i="19" s="1"/>
  <c r="C116" i="18"/>
  <c r="A416" i="19" s="1"/>
  <c r="C117" i="18"/>
  <c r="A417" i="19" s="1"/>
  <c r="C118" i="18"/>
  <c r="A418" i="19" s="1"/>
  <c r="C119" i="18"/>
  <c r="A419" i="19" s="1"/>
  <c r="C120" i="18"/>
  <c r="A420" i="19" s="1"/>
  <c r="C121" i="18"/>
  <c r="A421" i="19" s="1"/>
  <c r="C122" i="18"/>
  <c r="A422" i="19" s="1"/>
  <c r="C123" i="18"/>
  <c r="A423" i="19" s="1"/>
  <c r="C124" i="18"/>
  <c r="A424" i="19" s="1"/>
  <c r="C125" i="18"/>
  <c r="A425" i="19" s="1"/>
  <c r="C126" i="18"/>
  <c r="A426" i="19" s="1"/>
  <c r="C127" i="18"/>
  <c r="A427" i="19" s="1"/>
  <c r="C128" i="18"/>
  <c r="A428" i="19" s="1"/>
  <c r="C129" i="18"/>
  <c r="A429" i="19" s="1"/>
  <c r="C130" i="18"/>
  <c r="A430" i="19" s="1"/>
  <c r="C131" i="18"/>
  <c r="A431" i="19" s="1"/>
  <c r="C132" i="18"/>
  <c r="A432" i="19" s="1"/>
  <c r="C133" i="18"/>
  <c r="A433" i="19" s="1"/>
  <c r="C134" i="18"/>
  <c r="A434" i="19" s="1"/>
  <c r="C135" i="18"/>
  <c r="A435" i="19" s="1"/>
  <c r="C136" i="18"/>
  <c r="A436" i="19" s="1"/>
  <c r="C137" i="18"/>
  <c r="A437" i="19" s="1"/>
  <c r="C138" i="18"/>
  <c r="A438" i="19" s="1"/>
  <c r="C139" i="18"/>
  <c r="A439" i="19" s="1"/>
  <c r="C140" i="18"/>
  <c r="A440" i="19" s="1"/>
  <c r="C141" i="18"/>
  <c r="A441" i="19" s="1"/>
  <c r="C142" i="18"/>
  <c r="A442" i="19" s="1"/>
  <c r="C143" i="18"/>
  <c r="A443" i="19" s="1"/>
  <c r="C144" i="18"/>
  <c r="A444" i="19" s="1"/>
  <c r="C145" i="18"/>
  <c r="A445" i="19" s="1"/>
  <c r="C146" i="18"/>
  <c r="A446" i="19" s="1"/>
  <c r="C147" i="18"/>
  <c r="A447" i="19" s="1"/>
  <c r="C148" i="18"/>
  <c r="A448" i="19" s="1"/>
  <c r="C149" i="18"/>
  <c r="A449" i="19" s="1"/>
  <c r="C150" i="18"/>
  <c r="A450" i="19" s="1"/>
  <c r="C2" i="18"/>
  <c r="A302" i="19" s="1"/>
  <c r="B3" i="18"/>
  <c r="A153" i="19" s="1"/>
  <c r="B4" i="18"/>
  <c r="A154" i="19" s="1"/>
  <c r="B5" i="18"/>
  <c r="A155" i="19" s="1"/>
  <c r="B6" i="18"/>
  <c r="A156" i="19" s="1"/>
  <c r="B7" i="18"/>
  <c r="A157" i="19" s="1"/>
  <c r="B8" i="18"/>
  <c r="A158" i="19" s="1"/>
  <c r="B9" i="18"/>
  <c r="A159" i="19" s="1"/>
  <c r="B10" i="18"/>
  <c r="A160" i="19" s="1"/>
  <c r="B11" i="18"/>
  <c r="A161" i="19" s="1"/>
  <c r="B12" i="18"/>
  <c r="A162" i="19" s="1"/>
  <c r="B13" i="18"/>
  <c r="A163" i="19" s="1"/>
  <c r="B14" i="18"/>
  <c r="A164" i="19" s="1"/>
  <c r="B15" i="18"/>
  <c r="A165" i="19" s="1"/>
  <c r="B16" i="18"/>
  <c r="A166" i="19" s="1"/>
  <c r="B17" i="18"/>
  <c r="A167" i="19" s="1"/>
  <c r="B18" i="18"/>
  <c r="A168" i="19" s="1"/>
  <c r="B19" i="18"/>
  <c r="A169" i="19" s="1"/>
  <c r="B20" i="18"/>
  <c r="A170" i="19" s="1"/>
  <c r="B21" i="18"/>
  <c r="A171" i="19" s="1"/>
  <c r="B22" i="18"/>
  <c r="A172" i="19" s="1"/>
  <c r="B23" i="18"/>
  <c r="A173" i="19" s="1"/>
  <c r="B24" i="18"/>
  <c r="A174" i="19" s="1"/>
  <c r="B25" i="18"/>
  <c r="A175" i="19" s="1"/>
  <c r="B26" i="18"/>
  <c r="A176" i="19" s="1"/>
  <c r="B27" i="18"/>
  <c r="A177" i="19" s="1"/>
  <c r="B28" i="18"/>
  <c r="A178" i="19" s="1"/>
  <c r="B29" i="18"/>
  <c r="A179" i="19" s="1"/>
  <c r="B30" i="18"/>
  <c r="A180" i="19" s="1"/>
  <c r="B31" i="18"/>
  <c r="A181" i="19" s="1"/>
  <c r="B32" i="18"/>
  <c r="A182" i="19" s="1"/>
  <c r="B33" i="18"/>
  <c r="A183" i="19" s="1"/>
  <c r="B34" i="18"/>
  <c r="A184" i="19" s="1"/>
  <c r="B35" i="18"/>
  <c r="A185" i="19" s="1"/>
  <c r="B36" i="18"/>
  <c r="A186" i="19" s="1"/>
  <c r="B37" i="18"/>
  <c r="A187" i="19" s="1"/>
  <c r="B38" i="18"/>
  <c r="A188" i="19" s="1"/>
  <c r="B39" i="18"/>
  <c r="A189" i="19" s="1"/>
  <c r="B2" i="18"/>
  <c r="A152" i="19" s="1"/>
  <c r="A3" i="18"/>
  <c r="A3" i="19" s="1"/>
  <c r="A4" i="18"/>
  <c r="A4" i="19" s="1"/>
  <c r="A5" i="18"/>
  <c r="A5" i="19" s="1"/>
  <c r="A6" i="18"/>
  <c r="A6" i="19" s="1"/>
  <c r="A7" i="18"/>
  <c r="A7" i="19" s="1"/>
  <c r="A8" i="18"/>
  <c r="A8" i="19" s="1"/>
  <c r="A9" i="18"/>
  <c r="A9" i="19" s="1"/>
  <c r="A10" i="18"/>
  <c r="A10" i="19" s="1"/>
  <c r="A11" i="18"/>
  <c r="A11" i="19" s="1"/>
  <c r="A12" i="18"/>
  <c r="A12" i="19" s="1"/>
  <c r="A13" i="18"/>
  <c r="A13" i="19" s="1"/>
  <c r="A14" i="18"/>
  <c r="A14" i="19" s="1"/>
  <c r="A15" i="18"/>
  <c r="A15" i="19" s="1"/>
  <c r="A16" i="18"/>
  <c r="A16" i="19" s="1"/>
  <c r="A17" i="18"/>
  <c r="A17" i="19" s="1"/>
  <c r="A18" i="18"/>
  <c r="A18" i="19" s="1"/>
  <c r="A19" i="18"/>
  <c r="A19" i="19" s="1"/>
  <c r="A20" i="18"/>
  <c r="A20" i="19" s="1"/>
  <c r="A21" i="18"/>
  <c r="A21" i="19" s="1"/>
  <c r="A22" i="18"/>
  <c r="A22" i="19" s="1"/>
  <c r="A23" i="18"/>
  <c r="A23" i="19" s="1"/>
  <c r="A24" i="18"/>
  <c r="A24" i="19" s="1"/>
  <c r="A25" i="18"/>
  <c r="A25" i="19" s="1"/>
  <c r="A26" i="18"/>
  <c r="A26" i="19" s="1"/>
  <c r="A27" i="18"/>
  <c r="A27" i="19" s="1"/>
  <c r="A28" i="18"/>
  <c r="A28" i="19" s="1"/>
  <c r="A29" i="18"/>
  <c r="A29" i="19" s="1"/>
  <c r="A30" i="18"/>
  <c r="A30" i="19" s="1"/>
  <c r="A31" i="18"/>
  <c r="A31" i="19" s="1"/>
  <c r="A32" i="18"/>
  <c r="A32" i="19" s="1"/>
  <c r="A33" i="18"/>
  <c r="A33" i="19" s="1"/>
  <c r="A34" i="18"/>
  <c r="A34" i="19" s="1"/>
  <c r="A35" i="18"/>
  <c r="A35" i="19" s="1"/>
  <c r="A36" i="18"/>
  <c r="A36" i="19" s="1"/>
  <c r="A37" i="18"/>
  <c r="A37" i="19" s="1"/>
  <c r="A38" i="18"/>
  <c r="A38" i="19" s="1"/>
  <c r="A39" i="18"/>
  <c r="A39" i="19" s="1"/>
  <c r="A40" i="18"/>
  <c r="A40" i="19" s="1"/>
  <c r="A41" i="18"/>
  <c r="A41" i="19" s="1"/>
  <c r="A42" i="18"/>
  <c r="A42" i="19" s="1"/>
  <c r="A43" i="18"/>
  <c r="A43" i="19" s="1"/>
  <c r="A44" i="18"/>
  <c r="A44" i="19" s="1"/>
  <c r="A45" i="18"/>
  <c r="A45" i="19" s="1"/>
  <c r="A46" i="18"/>
  <c r="A46" i="19" s="1"/>
  <c r="A47" i="18"/>
  <c r="A47" i="19" s="1"/>
  <c r="A48" i="18"/>
  <c r="A48" i="19" s="1"/>
  <c r="A49" i="18"/>
  <c r="A49" i="19" s="1"/>
  <c r="A50" i="18"/>
  <c r="A50" i="19" s="1"/>
  <c r="A51" i="18"/>
  <c r="A51" i="19" s="1"/>
  <c r="A52" i="18"/>
  <c r="A52" i="19" s="1"/>
  <c r="A53" i="18"/>
  <c r="A53" i="19" s="1"/>
  <c r="A54" i="18"/>
  <c r="A54" i="19" s="1"/>
  <c r="A55" i="18"/>
  <c r="A55" i="19" s="1"/>
  <c r="A56" i="18"/>
  <c r="A56" i="19" s="1"/>
  <c r="A57" i="18"/>
  <c r="A57" i="19" s="1"/>
  <c r="A58" i="18"/>
  <c r="A58" i="19" s="1"/>
  <c r="A59" i="18"/>
  <c r="A59" i="19" s="1"/>
  <c r="A60" i="18"/>
  <c r="A60" i="19" s="1"/>
  <c r="A61" i="18"/>
  <c r="A61" i="19" s="1"/>
  <c r="A62" i="18"/>
  <c r="A62" i="19" s="1"/>
  <c r="A63" i="18"/>
  <c r="A63" i="19" s="1"/>
  <c r="A64" i="18"/>
  <c r="A64" i="19" s="1"/>
  <c r="A65" i="18"/>
  <c r="A65" i="19" s="1"/>
  <c r="A66" i="18"/>
  <c r="A66" i="19" s="1"/>
  <c r="A67" i="18"/>
  <c r="A67" i="19" s="1"/>
  <c r="A68" i="18"/>
  <c r="A68" i="19" s="1"/>
  <c r="A69" i="18"/>
  <c r="A69" i="19" s="1"/>
  <c r="A70" i="18"/>
  <c r="A70" i="19" s="1"/>
  <c r="A71" i="18"/>
  <c r="A71" i="19" s="1"/>
  <c r="A72" i="18"/>
  <c r="A72" i="19" s="1"/>
  <c r="A73" i="18"/>
  <c r="A73" i="19" s="1"/>
  <c r="A74" i="18"/>
  <c r="A74" i="19" s="1"/>
  <c r="A75" i="18"/>
  <c r="A75" i="19" s="1"/>
  <c r="A76" i="18"/>
  <c r="A76" i="19" s="1"/>
  <c r="A77" i="18"/>
  <c r="A77" i="19" s="1"/>
  <c r="A78" i="18"/>
  <c r="A78" i="19" s="1"/>
  <c r="A79" i="18"/>
  <c r="A79" i="19" s="1"/>
  <c r="A80" i="18"/>
  <c r="A80" i="19" s="1"/>
  <c r="A81" i="18"/>
  <c r="A81" i="19" s="1"/>
  <c r="A82" i="18"/>
  <c r="A82" i="19" s="1"/>
  <c r="A83" i="18"/>
  <c r="A83" i="19" s="1"/>
  <c r="A84" i="18"/>
  <c r="A84" i="19" s="1"/>
  <c r="A85" i="18"/>
  <c r="A85" i="19" s="1"/>
  <c r="A86" i="18"/>
  <c r="A86" i="19" s="1"/>
  <c r="A87" i="18"/>
  <c r="A87" i="19" s="1"/>
  <c r="A88" i="18"/>
  <c r="A88" i="19" s="1"/>
  <c r="A89" i="18"/>
  <c r="A89" i="19" s="1"/>
  <c r="A90" i="18"/>
  <c r="A90" i="19" s="1"/>
  <c r="A91" i="18"/>
  <c r="A91" i="19" s="1"/>
  <c r="A92" i="18"/>
  <c r="A92" i="19" s="1"/>
  <c r="A93" i="18"/>
  <c r="A93" i="19" s="1"/>
  <c r="A94" i="18"/>
  <c r="A94" i="19" s="1"/>
  <c r="A95" i="18"/>
  <c r="A95" i="19" s="1"/>
  <c r="A96" i="18"/>
  <c r="A96" i="19" s="1"/>
  <c r="A97" i="18"/>
  <c r="A97" i="19" s="1"/>
  <c r="A98" i="18"/>
  <c r="A98" i="19" s="1"/>
  <c r="A99" i="18"/>
  <c r="A99" i="19" s="1"/>
  <c r="A100" i="18"/>
  <c r="A100" i="19" s="1"/>
  <c r="A101" i="18"/>
  <c r="A101" i="19" s="1"/>
  <c r="A102" i="18"/>
  <c r="A102" i="19" s="1"/>
  <c r="A103" i="18"/>
  <c r="A103" i="19" s="1"/>
  <c r="A104" i="18"/>
  <c r="A104" i="19" s="1"/>
  <c r="A105" i="18"/>
  <c r="A105" i="19" s="1"/>
  <c r="A106" i="18"/>
  <c r="A106" i="19" s="1"/>
  <c r="A107" i="18"/>
  <c r="A107" i="19" s="1"/>
  <c r="A108" i="18"/>
  <c r="A108" i="19" s="1"/>
  <c r="A109" i="18"/>
  <c r="A109" i="19" s="1"/>
  <c r="A110" i="18"/>
  <c r="A110" i="19" s="1"/>
  <c r="A111" i="18"/>
  <c r="A111" i="19" s="1"/>
  <c r="A112" i="18"/>
  <c r="A112" i="19" s="1"/>
  <c r="A113" i="18"/>
  <c r="A113" i="19" s="1"/>
  <c r="A114" i="18"/>
  <c r="A114" i="19" s="1"/>
  <c r="A115" i="18"/>
  <c r="A115" i="19" s="1"/>
  <c r="A116" i="18"/>
  <c r="A116" i="19" s="1"/>
  <c r="A117" i="18"/>
  <c r="A117" i="19" s="1"/>
  <c r="A118" i="18"/>
  <c r="A118" i="19" s="1"/>
  <c r="A119" i="18"/>
  <c r="A119" i="19" s="1"/>
  <c r="A120" i="18"/>
  <c r="A120" i="19" s="1"/>
  <c r="A121" i="18"/>
  <c r="A121" i="19" s="1"/>
  <c r="A122" i="18"/>
  <c r="A122" i="19" s="1"/>
  <c r="A123" i="18"/>
  <c r="A123" i="19" s="1"/>
  <c r="A124" i="18"/>
  <c r="A124" i="19" s="1"/>
  <c r="A125" i="18"/>
  <c r="A125" i="19" s="1"/>
  <c r="A126" i="18"/>
  <c r="A126" i="19" s="1"/>
  <c r="A127" i="18"/>
  <c r="A127" i="19" s="1"/>
  <c r="A128" i="18"/>
  <c r="A128" i="19" s="1"/>
  <c r="A129" i="18"/>
  <c r="A129" i="19" s="1"/>
  <c r="A130" i="18"/>
  <c r="A130" i="19" s="1"/>
  <c r="A131" i="18"/>
  <c r="A131" i="19" s="1"/>
  <c r="A132" i="18"/>
  <c r="A132" i="19" s="1"/>
  <c r="A133" i="18"/>
  <c r="A133" i="19" s="1"/>
  <c r="A134" i="18"/>
  <c r="A134" i="19" s="1"/>
  <c r="A135" i="18"/>
  <c r="A135" i="19" s="1"/>
  <c r="A136" i="18"/>
  <c r="A136" i="19" s="1"/>
  <c r="A137" i="18"/>
  <c r="A137" i="19" s="1"/>
  <c r="A138" i="18"/>
  <c r="A138" i="19" s="1"/>
  <c r="A139" i="18"/>
  <c r="A139" i="19" s="1"/>
  <c r="A140" i="18"/>
  <c r="A140" i="19" s="1"/>
  <c r="A141" i="18"/>
  <c r="A141" i="19" s="1"/>
  <c r="A142" i="18"/>
  <c r="A142" i="19" s="1"/>
  <c r="A143" i="18"/>
  <c r="A143" i="19" s="1"/>
  <c r="A144" i="18"/>
  <c r="A144" i="19" s="1"/>
  <c r="A145" i="18"/>
  <c r="A145" i="19" s="1"/>
  <c r="A146" i="18"/>
  <c r="A146" i="19" s="1"/>
  <c r="A147" i="18"/>
  <c r="A147" i="19" s="1"/>
  <c r="A148" i="18"/>
  <c r="A148" i="19" s="1"/>
  <c r="A149" i="18"/>
  <c r="A149" i="19" s="1"/>
  <c r="A150" i="18"/>
  <c r="A150" i="19" s="1"/>
  <c r="A2" i="18"/>
  <c r="A2" i="19" s="1"/>
  <c r="A20" i="2" l="1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6" i="2"/>
  <c r="I7" i="2" l="1"/>
  <c r="I10" i="2"/>
  <c r="I11" i="2"/>
  <c r="I12" i="2"/>
  <c r="I14" i="2"/>
  <c r="I15" i="2"/>
  <c r="I16" i="2"/>
  <c r="I17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6" i="2"/>
  <c r="F5" i="1" l="1"/>
  <c r="G5" i="1"/>
  <c r="H5" i="1"/>
  <c r="I5" i="1"/>
  <c r="E5" i="1"/>
  <c r="D5" i="1"/>
  <c r="C5" i="1"/>
  <c r="K7" i="2" l="1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J7" i="2"/>
  <c r="J8" i="2"/>
  <c r="J9" i="2"/>
  <c r="J10" i="2"/>
  <c r="J11" i="2"/>
  <c r="J12" i="2"/>
  <c r="J13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6" i="2"/>
  <c r="H7" i="2"/>
  <c r="H11" i="2"/>
  <c r="H12" i="2"/>
  <c r="H13" i="2"/>
  <c r="H14" i="2"/>
  <c r="H15" i="2"/>
  <c r="H16" i="2"/>
  <c r="H17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6" i="2"/>
  <c r="F12" i="2"/>
  <c r="F13" i="2"/>
  <c r="F14" i="2"/>
  <c r="F15" i="2"/>
  <c r="F16" i="2"/>
  <c r="F17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I8" i="2" l="1"/>
  <c r="I13" i="2"/>
  <c r="K6" i="2"/>
  <c r="I9" i="2"/>
  <c r="I18" i="2"/>
  <c r="Y47" i="7"/>
  <c r="X47" i="7"/>
  <c r="P47" i="7"/>
  <c r="O47" i="7"/>
  <c r="Y46" i="7"/>
  <c r="X46" i="7"/>
  <c r="P46" i="7"/>
  <c r="O46" i="7"/>
  <c r="Y45" i="7"/>
  <c r="X45" i="7"/>
  <c r="P45" i="7"/>
  <c r="O45" i="7"/>
  <c r="Y44" i="7"/>
  <c r="X44" i="7"/>
  <c r="P44" i="7"/>
  <c r="O44" i="7"/>
  <c r="Y43" i="7"/>
  <c r="X43" i="7"/>
  <c r="P43" i="7"/>
  <c r="O43" i="7"/>
  <c r="Y42" i="7"/>
  <c r="X42" i="7"/>
  <c r="P42" i="7"/>
  <c r="O42" i="7"/>
  <c r="Y41" i="7"/>
  <c r="X41" i="7"/>
  <c r="P41" i="7"/>
  <c r="O41" i="7"/>
  <c r="Y40" i="7"/>
  <c r="X40" i="7"/>
  <c r="P40" i="7"/>
  <c r="O40" i="7"/>
  <c r="Y39" i="7"/>
  <c r="X39" i="7"/>
  <c r="P39" i="7"/>
  <c r="O39" i="7"/>
  <c r="Y38" i="7"/>
  <c r="X38" i="7"/>
  <c r="P38" i="7"/>
  <c r="O38" i="7"/>
  <c r="Y37" i="7"/>
  <c r="X37" i="7"/>
  <c r="P37" i="7"/>
  <c r="O37" i="7"/>
  <c r="Y36" i="7"/>
  <c r="X36" i="7"/>
  <c r="P36" i="7"/>
  <c r="O36" i="7"/>
  <c r="Y35" i="7"/>
  <c r="X35" i="7"/>
  <c r="P35" i="7"/>
  <c r="O35" i="7"/>
  <c r="Y34" i="7"/>
  <c r="X34" i="7"/>
  <c r="P34" i="7"/>
  <c r="O34" i="7"/>
  <c r="Y22" i="7"/>
  <c r="X22" i="7"/>
  <c r="P22" i="7"/>
  <c r="O22" i="7"/>
  <c r="Y27" i="7"/>
  <c r="X27" i="7"/>
  <c r="P27" i="7"/>
  <c r="O27" i="7"/>
  <c r="Y21" i="7"/>
  <c r="X21" i="7"/>
  <c r="P21" i="7"/>
  <c r="O21" i="7"/>
  <c r="Y20" i="7"/>
  <c r="X20" i="7"/>
  <c r="P20" i="7"/>
  <c r="O20" i="7"/>
  <c r="Y19" i="7"/>
  <c r="X19" i="7"/>
  <c r="P19" i="7"/>
  <c r="O19" i="7"/>
  <c r="Y18" i="7"/>
  <c r="X18" i="7"/>
  <c r="P18" i="7"/>
  <c r="O18" i="7"/>
  <c r="Y17" i="7"/>
  <c r="X17" i="7"/>
  <c r="P17" i="7"/>
  <c r="O17" i="7"/>
  <c r="Y16" i="7"/>
  <c r="X16" i="7"/>
  <c r="P16" i="7"/>
  <c r="O16" i="7"/>
  <c r="Y15" i="7"/>
  <c r="X15" i="7"/>
  <c r="P15" i="7"/>
  <c r="O15" i="7"/>
  <c r="Y14" i="7"/>
  <c r="X14" i="7"/>
  <c r="P14" i="7"/>
  <c r="O14" i="7"/>
  <c r="Y13" i="7"/>
  <c r="X13" i="7"/>
  <c r="P13" i="7"/>
  <c r="O13" i="7"/>
  <c r="Y12" i="7"/>
  <c r="X12" i="7"/>
  <c r="P12" i="7"/>
  <c r="O12" i="7"/>
  <c r="Y11" i="7"/>
  <c r="X11" i="7"/>
  <c r="P11" i="7"/>
  <c r="O11" i="7"/>
  <c r="Y10" i="7"/>
  <c r="X10" i="7"/>
  <c r="P10" i="7"/>
  <c r="O10" i="7"/>
  <c r="Y9" i="7"/>
  <c r="X9" i="7"/>
  <c r="P9" i="7"/>
  <c r="O9" i="7"/>
  <c r="G8" i="2"/>
  <c r="Y8" i="7"/>
  <c r="X8" i="7"/>
  <c r="P8" i="7"/>
  <c r="O8" i="7"/>
  <c r="Y7" i="7"/>
  <c r="X7" i="7"/>
  <c r="P7" i="7"/>
  <c r="O7" i="7"/>
  <c r="Y6" i="7"/>
  <c r="X6" i="7"/>
  <c r="P6" i="7"/>
  <c r="O6" i="7"/>
  <c r="Y5" i="7"/>
  <c r="X5" i="7"/>
  <c r="P5" i="7"/>
  <c r="O5" i="7"/>
  <c r="Z9" i="7" l="1"/>
  <c r="Z10" i="7"/>
  <c r="Z11" i="7"/>
  <c r="Z12" i="7"/>
  <c r="Z13" i="7"/>
  <c r="Z14" i="7"/>
  <c r="Z15" i="7"/>
  <c r="Z16" i="7"/>
  <c r="Z17" i="7"/>
  <c r="Z18" i="7"/>
  <c r="Z19" i="7"/>
  <c r="Z20" i="7"/>
  <c r="Z21" i="7"/>
  <c r="Z27" i="7"/>
  <c r="Z22" i="7"/>
  <c r="Z34" i="7"/>
  <c r="Z35" i="7"/>
  <c r="Z36" i="7"/>
  <c r="Z37" i="7"/>
  <c r="Z38" i="7"/>
  <c r="Z39" i="7"/>
  <c r="Z40" i="7"/>
  <c r="Z41" i="7"/>
  <c r="Z8" i="7"/>
  <c r="Z42" i="7"/>
  <c r="Z43" i="7"/>
  <c r="Z44" i="7"/>
  <c r="Z45" i="7"/>
  <c r="Z46" i="7"/>
  <c r="Z47" i="7"/>
  <c r="Z5" i="7"/>
  <c r="Z6" i="7"/>
  <c r="Z7" i="7"/>
  <c r="Q20" i="7"/>
  <c r="AE20" i="7" s="1"/>
  <c r="Q22" i="7"/>
  <c r="W22" i="7" s="1"/>
  <c r="Q35" i="7"/>
  <c r="W35" i="7" s="1"/>
  <c r="Q42" i="7"/>
  <c r="W42" i="7" s="1"/>
  <c r="H8" i="2"/>
  <c r="J14" i="2"/>
  <c r="H18" i="2"/>
  <c r="H10" i="2"/>
  <c r="Q19" i="7"/>
  <c r="Q46" i="7"/>
  <c r="Q11" i="7"/>
  <c r="Q12" i="7"/>
  <c r="Q15" i="7"/>
  <c r="Q5" i="7"/>
  <c r="Q9" i="7"/>
  <c r="Q16" i="7"/>
  <c r="Q6" i="7"/>
  <c r="Q34" i="7"/>
  <c r="Q38" i="7"/>
  <c r="Q41" i="7"/>
  <c r="Q45" i="7"/>
  <c r="Q18" i="7"/>
  <c r="Q27" i="7"/>
  <c r="Q37" i="7"/>
  <c r="Q40" i="7"/>
  <c r="Q44" i="7"/>
  <c r="Q8" i="7"/>
  <c r="Q10" i="7"/>
  <c r="Q17" i="7"/>
  <c r="Q21" i="7"/>
  <c r="Q36" i="7"/>
  <c r="Q39" i="7"/>
  <c r="Q43" i="7"/>
  <c r="Q47" i="7"/>
  <c r="Q7" i="7"/>
  <c r="Q13" i="7"/>
  <c r="Q14" i="7"/>
  <c r="AE35" i="7" l="1"/>
  <c r="U22" i="7"/>
  <c r="AE22" i="7"/>
  <c r="S22" i="7"/>
  <c r="W7" i="7"/>
  <c r="U7" i="7"/>
  <c r="S7" i="7"/>
  <c r="AE7" i="7"/>
  <c r="W6" i="7"/>
  <c r="S6" i="7"/>
  <c r="U6" i="7"/>
  <c r="AE6" i="7"/>
  <c r="W8" i="7"/>
  <c r="U8" i="7"/>
  <c r="S8" i="7"/>
  <c r="AE8" i="7"/>
  <c r="S42" i="7"/>
  <c r="W20" i="7"/>
  <c r="AE42" i="7"/>
  <c r="U20" i="7"/>
  <c r="U42" i="7"/>
  <c r="S20" i="7"/>
  <c r="U35" i="7"/>
  <c r="S35" i="7"/>
  <c r="U14" i="7"/>
  <c r="W14" i="7"/>
  <c r="S14" i="7"/>
  <c r="AE14" i="7"/>
  <c r="U13" i="7"/>
  <c r="W13" i="7"/>
  <c r="S13" i="7"/>
  <c r="AE13" i="7"/>
  <c r="U47" i="7"/>
  <c r="W47" i="7"/>
  <c r="S47" i="7"/>
  <c r="AE47" i="7"/>
  <c r="S43" i="7"/>
  <c r="U43" i="7"/>
  <c r="W43" i="7"/>
  <c r="AE43" i="7"/>
  <c r="U39" i="7"/>
  <c r="W39" i="7"/>
  <c r="S39" i="7"/>
  <c r="AE39" i="7"/>
  <c r="S36" i="7"/>
  <c r="U36" i="7"/>
  <c r="W36" i="7"/>
  <c r="AE36" i="7"/>
  <c r="S21" i="7"/>
  <c r="U21" i="7"/>
  <c r="W21" i="7"/>
  <c r="AE21" i="7"/>
  <c r="S17" i="7"/>
  <c r="U17" i="7"/>
  <c r="W17" i="7"/>
  <c r="AE17" i="7"/>
  <c r="S10" i="7"/>
  <c r="U10" i="7"/>
  <c r="W10" i="7"/>
  <c r="AE10" i="7"/>
  <c r="U44" i="7"/>
  <c r="W44" i="7"/>
  <c r="S44" i="7"/>
  <c r="AE44" i="7"/>
  <c r="S40" i="7"/>
  <c r="U40" i="7"/>
  <c r="W40" i="7"/>
  <c r="AE40" i="7"/>
  <c r="S37" i="7"/>
  <c r="U37" i="7"/>
  <c r="W37" i="7"/>
  <c r="AE37" i="7"/>
  <c r="S27" i="7"/>
  <c r="U27" i="7"/>
  <c r="W27" i="7"/>
  <c r="AE27" i="7"/>
  <c r="S18" i="7"/>
  <c r="U18" i="7"/>
  <c r="W18" i="7"/>
  <c r="AE18" i="7"/>
  <c r="W45" i="7"/>
  <c r="S45" i="7"/>
  <c r="U45" i="7"/>
  <c r="AE45" i="7"/>
  <c r="W41" i="7"/>
  <c r="S41" i="7"/>
  <c r="U41" i="7"/>
  <c r="AE41" i="7"/>
  <c r="W38" i="7"/>
  <c r="U38" i="7"/>
  <c r="S38" i="7"/>
  <c r="AE38" i="7"/>
  <c r="W34" i="7"/>
  <c r="S34" i="7"/>
  <c r="U34" i="7"/>
  <c r="AE34" i="7"/>
  <c r="AE16" i="7"/>
  <c r="W16" i="7"/>
  <c r="S16" i="7"/>
  <c r="U16" i="7"/>
  <c r="U9" i="7"/>
  <c r="AE9" i="7"/>
  <c r="W9" i="7"/>
  <c r="S9" i="7"/>
  <c r="W5" i="7"/>
  <c r="S5" i="7"/>
  <c r="U5" i="7"/>
  <c r="AE5" i="7"/>
  <c r="W15" i="7"/>
  <c r="U15" i="7"/>
  <c r="S15" i="7"/>
  <c r="AE15" i="7"/>
  <c r="U12" i="7"/>
  <c r="AE12" i="7"/>
  <c r="W12" i="7"/>
  <c r="S12" i="7"/>
  <c r="W11" i="7"/>
  <c r="S11" i="7"/>
  <c r="U11" i="7"/>
  <c r="AE11" i="7"/>
  <c r="U46" i="7"/>
  <c r="AE46" i="7"/>
  <c r="W46" i="7"/>
  <c r="S46" i="7"/>
  <c r="W19" i="7"/>
  <c r="S19" i="7"/>
  <c r="U19" i="7"/>
  <c r="AE19" i="7"/>
  <c r="H9" i="2"/>
  <c r="G6" i="2"/>
  <c r="G7" i="2" l="1"/>
  <c r="K5" i="2" l="1"/>
  <c r="H7" i="1" s="1"/>
  <c r="H5" i="2"/>
  <c r="I5" i="2"/>
  <c r="F7" i="1" s="1"/>
  <c r="J5" i="2"/>
  <c r="G7" i="1" s="1"/>
  <c r="L5" i="2"/>
  <c r="E7" i="1" l="1"/>
  <c r="F18" i="2" l="1"/>
  <c r="F11" i="2"/>
  <c r="F10" i="2"/>
  <c r="F7" i="2"/>
  <c r="F8" i="2"/>
  <c r="F6" i="2" l="1"/>
  <c r="E6" i="2" s="1"/>
  <c r="F9" i="2"/>
  <c r="F5" i="2" l="1"/>
  <c r="C7" i="1" s="1"/>
  <c r="E49" i="2" l="1"/>
  <c r="E48" i="2" l="1"/>
  <c r="E47" i="2" l="1"/>
  <c r="E46" i="2" l="1"/>
  <c r="E45" i="2" l="1"/>
  <c r="E44" i="2" l="1"/>
  <c r="E43" i="2" l="1"/>
  <c r="E42" i="2" l="1"/>
  <c r="E41" i="2" l="1"/>
  <c r="E40" i="2" l="1"/>
  <c r="E39" i="2" l="1"/>
  <c r="E38" i="2" l="1"/>
  <c r="E37" i="2" l="1"/>
  <c r="E36" i="2" l="1"/>
  <c r="E35" i="2" l="1"/>
  <c r="E34" i="2" l="1"/>
  <c r="E33" i="2" l="1"/>
  <c r="E32" i="2" l="1"/>
  <c r="E31" i="2" l="1"/>
  <c r="E30" i="2" l="1"/>
  <c r="E29" i="2" l="1"/>
  <c r="E28" i="2" l="1"/>
  <c r="E27" i="2" l="1"/>
  <c r="E26" i="2" l="1"/>
  <c r="E25" i="2" l="1"/>
  <c r="E24" i="2" l="1"/>
  <c r="E23" i="2" l="1"/>
  <c r="E22" i="2" l="1"/>
  <c r="E21" i="2" l="1"/>
  <c r="E20" i="2" l="1"/>
  <c r="E19" i="2" l="1"/>
  <c r="E18" i="2" l="1"/>
  <c r="E17" i="2" l="1"/>
  <c r="E16" i="2" l="1"/>
  <c r="E15" i="2" l="1"/>
  <c r="E14" i="2" l="1"/>
  <c r="E13" i="2" l="1"/>
  <c r="E12" i="2" l="1"/>
  <c r="E11" i="2" l="1"/>
  <c r="E10" i="2" l="1"/>
  <c r="E9" i="2" l="1"/>
  <c r="E8" i="2" l="1"/>
  <c r="E7" i="2" l="1"/>
  <c r="G5" i="2" l="1"/>
  <c r="D7" i="1" s="1"/>
  <c r="E5" i="2"/>
  <c r="B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6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배열수식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컨트롤</t>
        </r>
        <r>
          <rPr>
            <b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돋움"/>
            <family val="3"/>
            <charset val="129"/>
          </rPr>
          <t>시프트</t>
        </r>
        <r>
          <rPr>
            <b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돋움"/>
            <family val="3"/>
            <charset val="129"/>
          </rPr>
          <t>엔터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3" authorId="0" shapeId="0" xr:uid="{00000000-0006-0000-0500-000001000000}">
      <text>
        <r>
          <rPr>
            <sz val="9"/>
            <color indexed="81"/>
            <rFont val="돋움"/>
            <family val="3"/>
            <charset val="129"/>
          </rPr>
          <t>감정평가사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: 
</t>
        </r>
      </text>
    </comment>
    <comment ref="H4" authorId="0" shapeId="0" xr:uid="{00000000-0006-0000-0500-000002000000}">
      <text>
        <r>
          <rPr>
            <sz val="9"/>
            <color indexed="81"/>
            <rFont val="돋움"/>
            <family val="3"/>
            <charset val="129"/>
          </rPr>
          <t>참고탭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용도지역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해당지역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입력하지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됨</t>
        </r>
        <r>
          <rPr>
            <sz val="9"/>
            <color indexed="81"/>
            <rFont val="Tahoma"/>
            <family val="2"/>
          </rPr>
          <t xml:space="preserve">) </t>
        </r>
      </text>
    </comment>
    <comment ref="I4" authorId="0" shapeId="0" xr:uid="{00000000-0006-0000-0500-000003000000}">
      <text>
        <r>
          <rPr>
            <sz val="9"/>
            <color indexed="81"/>
            <rFont val="돋움"/>
            <family val="3"/>
            <charset val="129"/>
          </rPr>
          <t>참고탭에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용도지구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용도구역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확인해서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있으면</t>
        </r>
        <r>
          <rPr>
            <sz val="9"/>
            <color indexed="81"/>
            <rFont val="Tahoma"/>
            <family val="2"/>
          </rPr>
          <t xml:space="preserve"> T, </t>
        </r>
        <r>
          <rPr>
            <sz val="9"/>
            <color indexed="81"/>
            <rFont val="돋움"/>
            <family val="3"/>
            <charset val="129"/>
          </rPr>
          <t>없으면</t>
        </r>
        <r>
          <rPr>
            <sz val="9"/>
            <color indexed="81"/>
            <rFont val="Tahoma"/>
            <family val="2"/>
          </rPr>
          <t xml:space="preserve"> F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4" authorId="0" shapeId="0" xr:uid="{00000000-0006-0000-0500-000004000000}">
      <text>
        <r>
          <rPr>
            <sz val="9"/>
            <color indexed="81"/>
            <rFont val="돋움"/>
            <family val="3"/>
            <charset val="129"/>
          </rPr>
          <t>참고탭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토지이용계획원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지역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돋움"/>
            <family val="3"/>
            <charset val="129"/>
          </rPr>
          <t>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등에</t>
        </r>
        <r>
          <rPr>
            <b/>
            <sz val="9"/>
            <color indexed="81"/>
            <rFont val="돋움"/>
            <family val="3"/>
            <charset val="129"/>
          </rPr>
          <t xml:space="preserve">
있으면</t>
        </r>
        <r>
          <rPr>
            <b/>
            <sz val="9"/>
            <color indexed="81"/>
            <rFont val="Tahoma"/>
            <family val="2"/>
          </rPr>
          <t xml:space="preserve"> T, </t>
        </r>
        <r>
          <rPr>
            <b/>
            <sz val="9"/>
            <color indexed="81"/>
            <rFont val="돋움"/>
            <family val="3"/>
            <charset val="129"/>
          </rPr>
          <t>없으면</t>
        </r>
        <r>
          <rPr>
            <b/>
            <sz val="9"/>
            <color indexed="81"/>
            <rFont val="Tahoma"/>
            <family val="2"/>
          </rPr>
          <t xml:space="preserve"> F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11" authorId="0" shapeId="0" xr:uid="{D8B6E840-80D2-4A6A-A4B0-B779EDED121C}">
      <text>
        <r>
          <rPr>
            <b/>
            <sz val="9"/>
            <color indexed="81"/>
            <rFont val="Tahoma"/>
            <family val="2"/>
          </rPr>
          <t xml:space="preserve">6/32 </t>
        </r>
        <r>
          <rPr>
            <b/>
            <sz val="9"/>
            <color indexed="81"/>
            <rFont val="돋움"/>
            <family val="3"/>
            <charset val="129"/>
          </rPr>
          <t>공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R4" authorId="0" shapeId="0" xr:uid="{00000000-0006-0000-0600-000001000000}">
      <text>
        <r>
          <rPr>
            <b/>
            <sz val="9"/>
            <color indexed="10"/>
            <rFont val="돋움"/>
            <family val="3"/>
            <charset val="129"/>
          </rPr>
          <t>○ 여러물건을 일괄 평가한 경우</t>
        </r>
        <r>
          <rPr>
            <b/>
            <sz val="9"/>
            <color indexed="10"/>
            <rFont val="맑은 고딕"/>
            <family val="3"/>
            <charset val="129"/>
          </rPr>
          <t xml:space="preserve">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맑은 고딕"/>
            <family val="3"/>
            <charset val="129"/>
          </rPr>
          <t xml:space="preserve"> - </t>
        </r>
        <r>
          <rPr>
            <b/>
            <sz val="9"/>
            <color indexed="12"/>
            <rFont val="맑은 고딕"/>
            <family val="3"/>
            <charset val="129"/>
          </rPr>
          <t>일괄총액</t>
        </r>
        <r>
          <rPr>
            <b/>
            <sz val="9"/>
            <color indexed="81"/>
            <rFont val="돋움"/>
            <family val="3"/>
            <charset val="129"/>
          </rPr>
          <t>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12"/>
            <rFont val="맑은 고딕"/>
            <family val="3"/>
            <charset val="129"/>
          </rPr>
          <t>처음 물건 단가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이하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물건들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단가는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12"/>
            <rFont val="돋움"/>
            <family val="3"/>
            <charset val="129"/>
          </rPr>
          <t>↑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10"/>
            <rFont val="맑은 고딕"/>
            <family val="3"/>
            <charset val="129"/>
          </rPr>
          <t>○ 다른물건에 포함하여 평가한 경우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- "</t>
        </r>
        <r>
          <rPr>
            <b/>
            <sz val="9"/>
            <color indexed="39"/>
            <rFont val="맑은 고딕"/>
            <family val="3"/>
            <charset val="129"/>
          </rPr>
          <t>건물가격에 포함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형태로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<sst xmlns="http://schemas.openxmlformats.org/spreadsheetml/2006/main" count="2874" uniqueCount="761">
  <si>
    <t>제2종일반주거지역</t>
  </si>
  <si>
    <t>소유권이외의 권리</t>
  </si>
  <si>
    <t>감정평가 법인 평균</t>
  </si>
  <si>
    <t>사용재결
2개 법인 평균</t>
  </si>
  <si>
    <t>금액(원)</t>
  </si>
  <si>
    <t>현황
지목</t>
  </si>
  <si>
    <t>주민등록번호</t>
  </si>
  <si>
    <t>공부상
지목</t>
  </si>
  <si>
    <t>취득방법</t>
  </si>
  <si>
    <t>자연녹지지역</t>
  </si>
  <si>
    <t>당초지번</t>
  </si>
  <si>
    <t>권리
내용</t>
  </si>
  <si>
    <t>공탁번호</t>
  </si>
  <si>
    <t>편입지번</t>
  </si>
  <si>
    <t>등기번호</t>
  </si>
  <si>
    <t>공탁기관</t>
  </si>
  <si>
    <t>편입
면적</t>
  </si>
  <si>
    <t>공부상
총면적</t>
  </si>
  <si>
    <t>금액</t>
  </si>
  <si>
    <t>주소</t>
  </si>
  <si>
    <t>단가</t>
  </si>
  <si>
    <t>연번</t>
  </si>
  <si>
    <t>구분</t>
  </si>
  <si>
    <t>지번</t>
  </si>
  <si>
    <t>취득일</t>
  </si>
  <si>
    <t>방법</t>
  </si>
  <si>
    <t>등기일</t>
  </si>
  <si>
    <t>성명</t>
  </si>
  <si>
    <t>공탁일</t>
  </si>
  <si>
    <t>소재지</t>
  </si>
  <si>
    <t>소유자</t>
  </si>
  <si>
    <t>비고</t>
  </si>
  <si>
    <t>지장물</t>
  </si>
  <si>
    <t>지목</t>
  </si>
  <si>
    <t>합계</t>
  </si>
  <si>
    <t>등기</t>
  </si>
  <si>
    <t>토지</t>
  </si>
  <si>
    <t>연락처</t>
  </si>
  <si>
    <t>주거이전비</t>
  </si>
  <si>
    <t>합계</t>
  </si>
  <si>
    <t>잔여지</t>
  </si>
  <si>
    <t>계</t>
  </si>
  <si>
    <t>영업보상</t>
  </si>
  <si>
    <t>잔여지 지장물</t>
    <phoneticPr fontId="63" type="noConversion"/>
  </si>
  <si>
    <t>(최고/최저)</t>
    <phoneticPr fontId="63" type="noConversion"/>
  </si>
  <si>
    <t>단가비율</t>
    <phoneticPr fontId="63" type="noConversion"/>
  </si>
  <si>
    <t>최고</t>
    <phoneticPr fontId="63" type="noConversion"/>
  </si>
  <si>
    <t>최저</t>
    <phoneticPr fontId="63" type="noConversion"/>
  </si>
  <si>
    <t>세목
고시</t>
    <phoneticPr fontId="63" type="noConversion"/>
  </si>
  <si>
    <t>(분자)</t>
    <phoneticPr fontId="63" type="noConversion"/>
  </si>
  <si>
    <t>(분모)</t>
    <phoneticPr fontId="63" type="noConversion"/>
  </si>
  <si>
    <t>지분</t>
    <phoneticPr fontId="63" type="noConversion"/>
  </si>
  <si>
    <t>계산</t>
    <phoneticPr fontId="63" type="noConversion"/>
  </si>
  <si>
    <t>단가</t>
    <phoneticPr fontId="63" type="noConversion"/>
  </si>
  <si>
    <t>-</t>
    <phoneticPr fontId="63" type="noConversion"/>
  </si>
  <si>
    <t>구</t>
    <phoneticPr fontId="63" type="noConversion"/>
  </si>
  <si>
    <t>동</t>
    <phoneticPr fontId="63" type="noConversion"/>
  </si>
  <si>
    <t>소재지</t>
    <phoneticPr fontId="63" type="noConversion"/>
  </si>
  <si>
    <t>프라임</t>
    <phoneticPr fontId="63" type="noConversion"/>
  </si>
  <si>
    <t>미래새한</t>
    <phoneticPr fontId="63" type="noConversion"/>
  </si>
  <si>
    <t>평균금액(원)</t>
    <phoneticPr fontId="63" type="noConversion"/>
  </si>
  <si>
    <t>평균단가</t>
    <phoneticPr fontId="63" type="noConversion"/>
  </si>
  <si>
    <t>성명</t>
    <phoneticPr fontId="63" type="noConversion"/>
  </si>
  <si>
    <t>권리자</t>
    <phoneticPr fontId="63" type="noConversion"/>
  </si>
  <si>
    <t>비고</t>
    <phoneticPr fontId="63" type="noConversion"/>
  </si>
  <si>
    <t>지분</t>
    <phoneticPr fontId="63" type="noConversion"/>
  </si>
  <si>
    <t>공탁</t>
    <phoneticPr fontId="63" type="noConversion"/>
  </si>
  <si>
    <t>소유</t>
    <phoneticPr fontId="63" type="noConversion"/>
  </si>
  <si>
    <t>일련번호</t>
    <phoneticPr fontId="63" type="noConversion"/>
  </si>
  <si>
    <r>
      <t>손실보상금 산정 및 지급조서</t>
    </r>
    <r>
      <rPr>
        <b/>
        <sz val="26"/>
        <color rgb="FFFF0000"/>
        <rFont val="HY헤드라인M"/>
        <family val="1"/>
        <charset val="129"/>
      </rPr>
      <t>(토지)</t>
    </r>
    <phoneticPr fontId="63" type="noConversion"/>
  </si>
  <si>
    <t>물건</t>
    <phoneticPr fontId="63" type="noConversion"/>
  </si>
  <si>
    <t>종류</t>
    <phoneticPr fontId="63" type="noConversion"/>
  </si>
  <si>
    <t>구조 및</t>
    <phoneticPr fontId="63" type="noConversion"/>
  </si>
  <si>
    <t>규격</t>
    <phoneticPr fontId="63" type="noConversion"/>
  </si>
  <si>
    <r>
      <t>손실보상금 산정 및 지급조서</t>
    </r>
    <r>
      <rPr>
        <b/>
        <sz val="26"/>
        <color rgb="FF009900"/>
        <rFont val="HY헤드라인M"/>
        <family val="1"/>
        <charset val="129"/>
      </rPr>
      <t>(지장물)</t>
    </r>
    <phoneticPr fontId="63" type="noConversion"/>
  </si>
  <si>
    <t>단위</t>
    <phoneticPr fontId="63" type="noConversion"/>
  </si>
  <si>
    <t>수량</t>
    <phoneticPr fontId="63" type="noConversion"/>
  </si>
  <si>
    <t>(면적)</t>
    <phoneticPr fontId="63" type="noConversion"/>
  </si>
  <si>
    <t xml:space="preserve"> </t>
    <phoneticPr fontId="63" type="noConversion"/>
  </si>
  <si>
    <t>손실보상금 산정 및 지급조서(총괄)</t>
    <phoneticPr fontId="63" type="noConversion"/>
  </si>
  <si>
    <t>지적</t>
    <phoneticPr fontId="63" type="noConversion"/>
  </si>
  <si>
    <t xml:space="preserve"> </t>
    <phoneticPr fontId="63" type="noConversion"/>
  </si>
  <si>
    <t>토지</t>
    <phoneticPr fontId="63" type="noConversion"/>
  </si>
  <si>
    <t>지장물</t>
    <phoneticPr fontId="63" type="noConversion"/>
  </si>
  <si>
    <t>영업보상</t>
    <phoneticPr fontId="63" type="noConversion"/>
  </si>
  <si>
    <t>농업보상</t>
    <phoneticPr fontId="63" type="noConversion"/>
  </si>
  <si>
    <t>지하사용권</t>
    <phoneticPr fontId="63" type="noConversion"/>
  </si>
  <si>
    <t>주거이전비</t>
    <phoneticPr fontId="63" type="noConversion"/>
  </si>
  <si>
    <t>분묘</t>
    <phoneticPr fontId="63" type="noConversion"/>
  </si>
  <si>
    <t>잔여지</t>
    <phoneticPr fontId="63" type="noConversion"/>
  </si>
  <si>
    <t>잔여지지장물</t>
    <phoneticPr fontId="63" type="noConversion"/>
  </si>
  <si>
    <t xml:space="preserve"> ※ 각 물건별 150명 기준임</t>
    <phoneticPr fontId="63" type="noConversion"/>
  </si>
  <si>
    <t>건수(건)</t>
    <phoneticPr fontId="63" type="noConversion"/>
  </si>
  <si>
    <t>소유자</t>
    <phoneticPr fontId="63" type="noConversion"/>
  </si>
  <si>
    <t>공탁</t>
    <phoneticPr fontId="63" type="noConversion"/>
  </si>
  <si>
    <t>개인별 총괄</t>
    <phoneticPr fontId="63" type="noConversion"/>
  </si>
  <si>
    <t>대</t>
  </si>
  <si>
    <t>일련</t>
    <phoneticPr fontId="63" type="noConversion"/>
  </si>
  <si>
    <t>번호</t>
    <phoneticPr fontId="63" type="noConversion"/>
  </si>
  <si>
    <t>비닐하우스</t>
  </si>
  <si>
    <t>창고</t>
  </si>
  <si>
    <t>휀스</t>
  </si>
  <si>
    <t>㎡</t>
  </si>
  <si>
    <t>용도지역</t>
    <phoneticPr fontId="63" type="noConversion"/>
  </si>
  <si>
    <t>개별공시지가</t>
    <phoneticPr fontId="63" type="noConversion"/>
  </si>
  <si>
    <t>(OOOO년OO월)</t>
    <phoneticPr fontId="63" type="noConversion"/>
  </si>
  <si>
    <t>OO법인</t>
    <phoneticPr fontId="63" type="noConversion"/>
  </si>
  <si>
    <t>지번</t>
    <phoneticPr fontId="63" type="noConversion"/>
  </si>
  <si>
    <t>지목</t>
    <phoneticPr fontId="63" type="noConversion"/>
  </si>
  <si>
    <t>다른 법령 등 저촉</t>
    <phoneticPr fontId="63" type="noConversion"/>
  </si>
  <si>
    <t xml:space="preserve">토지이용계획원 상 용도지역,용도지구,용도구역 등 </t>
    <phoneticPr fontId="63" type="noConversion"/>
  </si>
  <si>
    <t>국토개발법 저촉
(용도지구, 용도구역)</t>
    <phoneticPr fontId="63" type="noConversion"/>
  </si>
  <si>
    <t>주</t>
  </si>
  <si>
    <t>1/2</t>
  </si>
  <si>
    <t>전</t>
  </si>
  <si>
    <t>○ 사업명 : 승학터널 민간투자사업</t>
    <phoneticPr fontId="63" type="noConversion"/>
  </si>
  <si>
    <t>서구</t>
  </si>
  <si>
    <t>서대신동3가</t>
  </si>
  <si>
    <t>산37</t>
  </si>
  <si>
    <t>임야</t>
  </si>
  <si>
    <t>1/1</t>
  </si>
  <si>
    <t>산47-12</t>
  </si>
  <si>
    <t>산39</t>
  </si>
  <si>
    <t>산40-1</t>
  </si>
  <si>
    <t>산36</t>
  </si>
  <si>
    <t>산35-9</t>
  </si>
  <si>
    <t>산34-1</t>
  </si>
  <si>
    <t>산34-53</t>
  </si>
  <si>
    <t>31-26</t>
  </si>
  <si>
    <t>31-34</t>
  </si>
  <si>
    <t>6/24</t>
  </si>
  <si>
    <t/>
  </si>
  <si>
    <t>1/24</t>
  </si>
  <si>
    <t>4/24</t>
  </si>
  <si>
    <t>31-36</t>
  </si>
  <si>
    <t>31-29</t>
  </si>
  <si>
    <t>7/12</t>
  </si>
  <si>
    <t>5/12</t>
  </si>
  <si>
    <t>31-30</t>
  </si>
  <si>
    <t>31-31</t>
  </si>
  <si>
    <t>42/84</t>
  </si>
  <si>
    <t>14/84</t>
  </si>
  <si>
    <t>4/84</t>
  </si>
  <si>
    <t>6/84</t>
  </si>
  <si>
    <t>31-33</t>
  </si>
  <si>
    <t>31-35</t>
  </si>
  <si>
    <t>31-38</t>
  </si>
  <si>
    <t>31-39</t>
  </si>
  <si>
    <t>31-40</t>
  </si>
  <si>
    <t>31-462</t>
  </si>
  <si>
    <t>31-108</t>
  </si>
  <si>
    <t>31-472</t>
  </si>
  <si>
    <t>31-84</t>
  </si>
  <si>
    <t>31-465</t>
  </si>
  <si>
    <t>31-85</t>
  </si>
  <si>
    <t>31-466</t>
  </si>
  <si>
    <t>31-86</t>
  </si>
  <si>
    <t>31-467</t>
  </si>
  <si>
    <t>6/10</t>
  </si>
  <si>
    <t>4/10</t>
  </si>
  <si>
    <t>31-111</t>
  </si>
  <si>
    <t>31-473</t>
  </si>
  <si>
    <t>자연녹지지역,제2종일반주거지역</t>
  </si>
  <si>
    <t>31-368</t>
  </si>
  <si>
    <t>31-474</t>
  </si>
  <si>
    <t>167-7</t>
  </si>
  <si>
    <t>167-13</t>
  </si>
  <si>
    <t>도로</t>
  </si>
  <si>
    <t>31-463</t>
  </si>
  <si>
    <t>31-41</t>
  </si>
  <si>
    <t>31-42</t>
  </si>
  <si>
    <t>31-464</t>
  </si>
  <si>
    <t>3/10</t>
  </si>
  <si>
    <t>2.5/10</t>
  </si>
  <si>
    <t>1/10</t>
  </si>
  <si>
    <t>31-89</t>
  </si>
  <si>
    <t>31-90</t>
  </si>
  <si>
    <t>31-468</t>
  </si>
  <si>
    <t xml:space="preserve"> 1/10</t>
  </si>
  <si>
    <t>31-91</t>
  </si>
  <si>
    <t>31-469</t>
  </si>
  <si>
    <t>10/25</t>
  </si>
  <si>
    <t>6/25</t>
  </si>
  <si>
    <t>1/25</t>
  </si>
  <si>
    <t>4/25</t>
  </si>
  <si>
    <t>31-92</t>
  </si>
  <si>
    <t>31-470</t>
  </si>
  <si>
    <t>31-93</t>
  </si>
  <si>
    <t>31-471</t>
  </si>
  <si>
    <t>6/31</t>
  </si>
  <si>
    <t>25/31</t>
  </si>
  <si>
    <t>161-210</t>
  </si>
  <si>
    <t>161-250</t>
  </si>
  <si>
    <t>31-371</t>
  </si>
  <si>
    <t>31-88</t>
  </si>
  <si>
    <t>12/62</t>
  </si>
  <si>
    <t>25/62</t>
  </si>
  <si>
    <t>국(산림청)</t>
  </si>
  <si>
    <t>재단법인제7일안식일예수재림교한국연합회유지재단</t>
  </si>
  <si>
    <t>서울 동대문구 회기동 66</t>
  </si>
  <si>
    <t>국(기획재정부)</t>
  </si>
  <si>
    <t>김기석</t>
  </si>
  <si>
    <t>부산 부산진구 부전동 98-10 진효파크빌오피스텔-101</t>
  </si>
  <si>
    <t>임학선</t>
  </si>
  <si>
    <t>부산 사하구 다대동 960 우신아파트 1동 110호</t>
  </si>
  <si>
    <t>이성순</t>
  </si>
  <si>
    <t>인천시 부평구 갈산동 362 하나아파트 101동 1301호</t>
  </si>
  <si>
    <t>이계자</t>
  </si>
  <si>
    <t>부산 중구 신창동 1가 32-2</t>
  </si>
  <si>
    <t>이용대</t>
  </si>
  <si>
    <t>부산광역시 사하구 윤공단로17번길 29, 1동 110호(다대동, 우신아파트)</t>
  </si>
  <si>
    <t>이성대</t>
  </si>
  <si>
    <t>대구 수성구 수성동 1가 234</t>
  </si>
  <si>
    <t>이성자</t>
  </si>
  <si>
    <t>부산 북구 만덕동 384-15</t>
  </si>
  <si>
    <t>이성미</t>
  </si>
  <si>
    <t>서울 동작구 사당동 1028-6</t>
  </si>
  <si>
    <t>이성기</t>
  </si>
  <si>
    <t>부산 사하구 다대동 96-1 도개공4지구아파트 113동 601호</t>
  </si>
  <si>
    <t>김준철</t>
  </si>
  <si>
    <t>부산 부산진구 양정동 458-20 현대아파트 206-104</t>
  </si>
  <si>
    <t>김준근</t>
  </si>
  <si>
    <t>부산 사상구 주례동 595 럭키아파트 5-305</t>
  </si>
  <si>
    <t>이계완</t>
  </si>
  <si>
    <t>부산광역시 서구 서대신동3가 19-9 유진대림아파트 406호</t>
  </si>
  <si>
    <t>박순옥</t>
  </si>
  <si>
    <t>부산 서구 서대신동 3가 687-33</t>
  </si>
  <si>
    <t>김원숙</t>
  </si>
  <si>
    <t>부산 서구 서대신동3가 684-1</t>
  </si>
  <si>
    <t>김종희</t>
  </si>
  <si>
    <t>김민석</t>
  </si>
  <si>
    <t>부산광역시 사하구 오작로 104, 101동 1301호(괴정동,괴정벽산하이츠타운)</t>
  </si>
  <si>
    <t>김성준</t>
  </si>
  <si>
    <t>박은숙</t>
  </si>
  <si>
    <t>부산 사하구 다대동960 우신아파트1-110</t>
  </si>
  <si>
    <t>노금희</t>
  </si>
  <si>
    <t>부산광역시 사하구 다대낙조2길 100, 306동 102호 (다대동,다대동롯데캐슬몰운대아파트)</t>
  </si>
  <si>
    <t>김형구</t>
  </si>
  <si>
    <t>부산광역시 서구 대신로 55 (서대신동3가)</t>
  </si>
  <si>
    <t>농막</t>
  </si>
  <si>
    <t>목조, 판넬지붕, 4×2.3, H2m</t>
  </si>
  <si>
    <t>창고1</t>
  </si>
  <si>
    <t>목조, 함석지붕, 1.4 × 1.4m</t>
  </si>
  <si>
    <t>창고2</t>
  </si>
  <si>
    <t>앵글조, 천막 합판마감 바닥 팔레트, 1×1, H1.8m</t>
  </si>
  <si>
    <t>울타리1</t>
  </si>
  <si>
    <t>망사그물망, H1.5~1.8m</t>
  </si>
  <si>
    <t>m</t>
  </si>
  <si>
    <t>울타리2</t>
  </si>
  <si>
    <t>철망, H1.5m</t>
  </si>
  <si>
    <t>물탱크</t>
  </si>
  <si>
    <t xml:space="preserve"> 2톤 2EA</t>
  </si>
  <si>
    <t>식</t>
  </si>
  <si>
    <t>더덕</t>
  </si>
  <si>
    <t>2 × 2.5m, 지주대포함</t>
  </si>
  <si>
    <t>매실나무1</t>
  </si>
  <si>
    <t>H4m, R15㎝</t>
  </si>
  <si>
    <t>매실나무2</t>
  </si>
  <si>
    <t>H3m, R25㎝</t>
  </si>
  <si>
    <t>헛개나무</t>
  </si>
  <si>
    <t>H10m, R30㎝</t>
  </si>
  <si>
    <t>제피나무1</t>
  </si>
  <si>
    <t>H1~1.5m, R2~7㎝</t>
  </si>
  <si>
    <t>오가피나무1</t>
  </si>
  <si>
    <t>H1m, R10㎝</t>
  </si>
  <si>
    <t>매실나무3</t>
  </si>
  <si>
    <t>H1.5m, R10㎝</t>
  </si>
  <si>
    <t>매실나무4</t>
  </si>
  <si>
    <t>H5m, R20㎝</t>
  </si>
  <si>
    <t>개복숭아</t>
  </si>
  <si>
    <t>H6m, R15㎝</t>
  </si>
  <si>
    <t>오가피나무2</t>
  </si>
  <si>
    <t>H3m, R10㎝</t>
  </si>
  <si>
    <t>제피나무2</t>
  </si>
  <si>
    <t>H3m, R5㎝</t>
  </si>
  <si>
    <t>울타리</t>
  </si>
  <si>
    <t>그물망, 철제 지주대 포함, H0.8m</t>
  </si>
  <si>
    <t>군</t>
  </si>
  <si>
    <t>제피나무3</t>
  </si>
  <si>
    <t>H2m, R10㎝</t>
  </si>
  <si>
    <t>H1.5m, R3㎝</t>
  </si>
  <si>
    <t>산딸기</t>
  </si>
  <si>
    <t>1 × 1m</t>
  </si>
  <si>
    <t>녹차나무</t>
  </si>
  <si>
    <t>4 × 0.7m</t>
  </si>
  <si>
    <t>31-89,31-91</t>
  </si>
  <si>
    <t>31-89,31-469</t>
  </si>
  <si>
    <t>플라스틱,  2톤2EA</t>
  </si>
  <si>
    <t>철제 울타리</t>
  </si>
  <si>
    <t>H1m, 목재 출입문 포함</t>
  </si>
  <si>
    <t>두릅나무1</t>
  </si>
  <si>
    <t>두릅나무2</t>
  </si>
  <si>
    <t>H2m, R10㎝(편입)</t>
  </si>
  <si>
    <t>매실나무</t>
  </si>
  <si>
    <t>H3m, R10~15㎝</t>
  </si>
  <si>
    <t>오가피나무</t>
  </si>
  <si>
    <t>H2m, W1m</t>
  </si>
  <si>
    <t>보리수나무</t>
  </si>
  <si>
    <t>구지뽕나무</t>
  </si>
  <si>
    <t>H4m, R8㎝</t>
  </si>
  <si>
    <t>31-91,31-92</t>
  </si>
  <si>
    <t>31-469,31-470</t>
  </si>
  <si>
    <t>철파이즈조 , 6×8m</t>
  </si>
  <si>
    <t>화단</t>
  </si>
  <si>
    <t>아크릴, 철제 포함, 1.1×2.7m, 와송식재</t>
  </si>
  <si>
    <t>구조물</t>
  </si>
  <si>
    <t>철파이프조, 철망 포함, 4×4, H2m</t>
  </si>
  <si>
    <t>판넬조, 4×2, H2m</t>
  </si>
  <si>
    <t>비파나무1</t>
  </si>
  <si>
    <t>H4m, R10㎝</t>
  </si>
  <si>
    <t>비파나무2</t>
  </si>
  <si>
    <t>H3m, R20㎝</t>
  </si>
  <si>
    <t>H3m, R15㎝</t>
  </si>
  <si>
    <t>앵두나무</t>
  </si>
  <si>
    <t>H1.2m, R5㎝</t>
  </si>
  <si>
    <t>엄나무</t>
  </si>
  <si>
    <t>무화과</t>
  </si>
  <si>
    <t>H1m, R3㎝</t>
  </si>
  <si>
    <t>대추나무</t>
  </si>
  <si>
    <t>H2.5m, R5㎝</t>
  </si>
  <si>
    <t>팽나무1</t>
  </si>
  <si>
    <t>H5m, R40㎝</t>
  </si>
  <si>
    <t>복분자</t>
  </si>
  <si>
    <t>H2m, R3㎝</t>
  </si>
  <si>
    <t>팽나무2</t>
  </si>
  <si>
    <t>H12m, R100㎝</t>
  </si>
  <si>
    <t>팽나무3</t>
  </si>
  <si>
    <t>H4m, R20㎝</t>
  </si>
  <si>
    <t>창고4</t>
  </si>
  <si>
    <t>목조, 천막지붕</t>
  </si>
  <si>
    <t>감나무</t>
  </si>
  <si>
    <t>H5m, R15㎝</t>
  </si>
  <si>
    <t>목조, 1.6×2, H2.5m</t>
  </si>
  <si>
    <t>목조, 1.7×2.5, H2.5m</t>
  </si>
  <si>
    <t>경량철골구조 , 3×4.5, H1.8m</t>
  </si>
  <si>
    <t>철제 울타리1</t>
  </si>
  <si>
    <t>철제 지주대, 목재 출입문 포함, H1.5m</t>
  </si>
  <si>
    <t>철제 울타리2</t>
  </si>
  <si>
    <t>철제 지주대, 노끈 포함, H1.7m</t>
  </si>
  <si>
    <t>그물망 울타리</t>
  </si>
  <si>
    <t>철제 지주대 포함, H0.8m</t>
  </si>
  <si>
    <t>대추나무1</t>
  </si>
  <si>
    <t>H3m, R8㎝</t>
  </si>
  <si>
    <t>구지뽕나무1</t>
  </si>
  <si>
    <t>가죽나무1</t>
  </si>
  <si>
    <t>H5m, R25㎝</t>
  </si>
  <si>
    <t>가죽나무2</t>
  </si>
  <si>
    <t>블루베리1</t>
  </si>
  <si>
    <t>치자나무</t>
  </si>
  <si>
    <t>H1.5m, R12㎝</t>
  </si>
  <si>
    <t>블루베리2</t>
  </si>
  <si>
    <t>H2m, R8㎝</t>
  </si>
  <si>
    <t>자두나무</t>
  </si>
  <si>
    <t>금목서</t>
  </si>
  <si>
    <t>H2.5m, R8㎝</t>
  </si>
  <si>
    <t>H2.5m, R10㎝</t>
  </si>
  <si>
    <t>복숭아나무1</t>
  </si>
  <si>
    <t>H1.5m, R15㎝</t>
  </si>
  <si>
    <t>31-88,31-368</t>
  </si>
  <si>
    <t>31-88,31-474</t>
  </si>
  <si>
    <t>철제파이프 철망,H1.5m</t>
  </si>
  <si>
    <t>간이창고</t>
  </si>
  <si>
    <t>목조, 1.5×0.8m, 2ea</t>
  </si>
  <si>
    <t>물탱크1</t>
  </si>
  <si>
    <t>pe재질, 0.5ton 1ea / 2ton 1ea</t>
  </si>
  <si>
    <t>물탱크 바닥</t>
  </si>
  <si>
    <t>자연석 및 시멘트, 1.2×0.9, H0.6m, 등 시설일체 포함</t>
  </si>
  <si>
    <t>구지뽕나무2</t>
  </si>
  <si>
    <t>H2m, R4㎝</t>
  </si>
  <si>
    <t>철쭉</t>
  </si>
  <si>
    <t>H1m, R6㎝</t>
  </si>
  <si>
    <t>뽕나무1</t>
  </si>
  <si>
    <t>H3m, R14~18㎝</t>
  </si>
  <si>
    <t>매실나무5</t>
  </si>
  <si>
    <t>H2m, R10~12㎝</t>
  </si>
  <si>
    <t>생강나무</t>
  </si>
  <si>
    <t>H2m, R5~10㎝</t>
  </si>
  <si>
    <t>2 × 2.5m</t>
  </si>
  <si>
    <t>H2m, R7㎝</t>
  </si>
  <si>
    <t>뽕나무2</t>
  </si>
  <si>
    <t>철파이프 철망, H1.6m (31-92지번 쪽)</t>
  </si>
  <si>
    <t>목조,천막지붕, 2×1.2, H1.8m</t>
  </si>
  <si>
    <t>복숭아나무2</t>
  </si>
  <si>
    <t>H2m, R5㎝, (31-92 쪽)</t>
  </si>
  <si>
    <t>오가피나무3</t>
  </si>
  <si>
    <t>H1m, W2m, (31-92 쪽)</t>
  </si>
  <si>
    <t>피마자나무</t>
  </si>
  <si>
    <t>H2.5m, R5㎝, (창고 뒷편)</t>
  </si>
  <si>
    <t>제피나무</t>
  </si>
  <si>
    <t>H1.8m, R5㎝, (창고 우측)</t>
  </si>
  <si>
    <t>돼지감자</t>
  </si>
  <si>
    <t>H0.6m, W1.2m, (창고 우측)</t>
  </si>
  <si>
    <t>31-86,31-111</t>
  </si>
  <si>
    <t>31-467,31-473</t>
  </si>
  <si>
    <t>물탱크2</t>
  </si>
  <si>
    <t>(농막 우측편)</t>
  </si>
  <si>
    <t>목조,목재지붕, 2.7×4.2, H1.9m, 바닥(콘크리트)등 시설일체 포함</t>
  </si>
  <si>
    <t>대문</t>
  </si>
  <si>
    <t>목재 철망, W1m, H1.2, (농막 좌측편)</t>
  </si>
  <si>
    <t>대추나무2</t>
  </si>
  <si>
    <t>H2.5m, R10㎝, (농막 우측편)</t>
  </si>
  <si>
    <t>배나무</t>
  </si>
  <si>
    <t>H2.2m, R10㎝, (농막 좌측편)</t>
  </si>
  <si>
    <t>사과나무</t>
  </si>
  <si>
    <t>H2m, R15㎝, (농막 좌측편)</t>
  </si>
  <si>
    <t>H4m, R40㎝, (농막 좌측편)</t>
  </si>
  <si>
    <t>철제파이프 그물망,H0.7m, (가추 우측)</t>
  </si>
  <si>
    <t>가추</t>
  </si>
  <si>
    <t>철제파이프조 판넬지붕, 2×4m, (토지 북측)</t>
  </si>
  <si>
    <t>모시</t>
  </si>
  <si>
    <t>6 × 4m, (울타리 내)</t>
  </si>
  <si>
    <t>H2m, R3㎝, (가추 우측)</t>
  </si>
  <si>
    <t>뽕나무</t>
  </si>
  <si>
    <t>H1.4m, R20㎝, (가추 우측)</t>
  </si>
  <si>
    <t>광나무</t>
  </si>
  <si>
    <t>H2m, R10㎝, (가추 우측)</t>
  </si>
  <si>
    <t>비파나무</t>
  </si>
  <si>
    <t>H2.3m, R10㎝, (가추 우측)</t>
  </si>
  <si>
    <t>H4m, R15㎝, (가추 좌측)</t>
  </si>
  <si>
    <t>구기자</t>
  </si>
  <si>
    <t>2 × 2m, (가추 좌측)</t>
  </si>
  <si>
    <t>H5m, R8㎝, (가추 좌측)</t>
  </si>
  <si>
    <t>H2.8m, R5㎝, (가추 좌측)</t>
  </si>
  <si>
    <t>살구나무</t>
  </si>
  <si>
    <t>H2.5m, R10㎝, (가추 좌측)</t>
  </si>
  <si>
    <t>H1.8m, R5㎝, (가추 좌측)</t>
  </si>
  <si>
    <t>철파이프조 그물망 H0.7m</t>
  </si>
  <si>
    <t>pe재질, 1.5ton 1ea / 1ton 1ea</t>
  </si>
  <si>
    <t>칼라강판조 판넬지붕, 3.7×2, H2m, 기초바닥 등 시설일체 포함</t>
  </si>
  <si>
    <t>석류나무</t>
  </si>
  <si>
    <t>H1.5m, W1.2m, (창고 좌측편)</t>
  </si>
  <si>
    <t>H1.7m, W1.5m, (창고 우측편)</t>
  </si>
  <si>
    <t>H2m, R3㎝, (창고 우측편)</t>
  </si>
  <si>
    <t>31-85,31-86</t>
  </si>
  <si>
    <t>31-466,31-467</t>
  </si>
  <si>
    <t>철파이프조 목재합판지붕, 3.5×2.9m</t>
  </si>
  <si>
    <t>pe재질,1ton 1ea / 0.5ton 2ea</t>
  </si>
  <si>
    <t>텃밭 방조망1</t>
  </si>
  <si>
    <t>철파이프기둥 망사그물망, 6.5×1.5m, (창고 앞 텃밭)</t>
  </si>
  <si>
    <t>철제파이프조 목재지붕, 4.2×2.5, H1.8m, 망사그물망 등 시설일체 포함 (농막 좌측편)</t>
  </si>
  <si>
    <t>고추지지대</t>
  </si>
  <si>
    <t>플라스틱지지대 그물망, 1.3×1.8, H1.4m, 등 시설일체 포함 (창고 좌측편)</t>
  </si>
  <si>
    <t>텃밭 방조망2</t>
  </si>
  <si>
    <t>플라스틱지지대 망사그물망, 1.8×2.1m, 등 시설일체 포함 (창고 좌측편)</t>
  </si>
  <si>
    <t>텃밭 방조망3</t>
  </si>
  <si>
    <t>철제지지대 망사그물망, 4.8×8.2m, 등 시설일체 포함 (고추지지대 앞)</t>
  </si>
  <si>
    <t>바닥포장1</t>
  </si>
  <si>
    <t>고무매트, 39×0.6m, 등 시설일체 포함(텃밭 통로)</t>
  </si>
  <si>
    <t>철제지지대 판넬, H0.3m(텃밭 외각,통로)</t>
  </si>
  <si>
    <t>바닥포장2</t>
  </si>
  <si>
    <t>보도블록, 0.4×4m, (입구쪽)</t>
  </si>
  <si>
    <t>철제파이프 철망, H1.0m, (입구쪽)</t>
  </si>
  <si>
    <t>복숭아나무</t>
  </si>
  <si>
    <t>H2m, R2㎝, (농막 앞 수목)</t>
  </si>
  <si>
    <t>H0.7m, W1m, (농막 앞 수목)</t>
  </si>
  <si>
    <t>H1.2m, R5㎝, (농막 앞 수목)</t>
  </si>
  <si>
    <t>구기자나무1</t>
  </si>
  <si>
    <t>H2m, R10㎝, (농막 앞 수목)</t>
  </si>
  <si>
    <t>두릅1</t>
  </si>
  <si>
    <t>H1.5m, R3㎝, (농막 앞 수목)</t>
  </si>
  <si>
    <t>두릅2</t>
  </si>
  <si>
    <t>H2m, R15㎝, (농막 앞 수목)</t>
  </si>
  <si>
    <t>H2m, R5~10㎝ (농막 앞 수목)</t>
  </si>
  <si>
    <t>뽕나무3</t>
  </si>
  <si>
    <t>H3.5m, R12㎝, (통로 옆)</t>
  </si>
  <si>
    <t>H1m, R4㎝, (통로 옆)</t>
  </si>
  <si>
    <t>단풍나무</t>
  </si>
  <si>
    <t>H2m, R7㎝, (통로 옆)</t>
  </si>
  <si>
    <t>H2.5m, R10㎝, (통로 옆)</t>
  </si>
  <si>
    <t>가죽나무</t>
  </si>
  <si>
    <t>H3m, R4㎝, (통로 옆)</t>
  </si>
  <si>
    <t>뽕나무4</t>
  </si>
  <si>
    <t>H2.5m, R2~5㎝, (통로 옆)</t>
  </si>
  <si>
    <t>H1.6m, R2㎝, (통로 옆)</t>
  </si>
  <si>
    <t>H1.8m, R2㎝, (입구쪽)</t>
  </si>
  <si>
    <t>구기자나무2</t>
  </si>
  <si>
    <t>H1.5m, W1m, (입구쪽)</t>
  </si>
  <si>
    <t>31-84,31-85</t>
  </si>
  <si>
    <t>31-465,31-466</t>
  </si>
  <si>
    <t>철제, H1.8m</t>
  </si>
  <si>
    <t>호두나무</t>
  </si>
  <si>
    <t>H6m, R30㎝</t>
  </si>
  <si>
    <t>개가죽나무</t>
  </si>
  <si>
    <t>H8m, R30㎝</t>
  </si>
  <si>
    <t>H2m, R5㎝</t>
  </si>
  <si>
    <t>느릅나무</t>
  </si>
  <si>
    <t>H6m, R20㎝</t>
  </si>
  <si>
    <t>H4m, R20~25㎝</t>
  </si>
  <si>
    <t>31-84,31-108</t>
  </si>
  <si>
    <t>31-465,31-472</t>
  </si>
  <si>
    <t>철제파이프조 그물망, H1.5m</t>
  </si>
  <si>
    <t>pe재질, 1ton 2ea</t>
  </si>
  <si>
    <t>철제지지대</t>
  </si>
  <si>
    <t>1×0.8, H1.2m, (입구쪽)</t>
  </si>
  <si>
    <t>목조 천막지붕, 2.4×2.2, H2m, 등 시설일체 포함</t>
  </si>
  <si>
    <t>대봉감나무</t>
  </si>
  <si>
    <t>H6m, R40㎝, (농막 좌우측)</t>
  </si>
  <si>
    <t>두릅</t>
  </si>
  <si>
    <t>H2.5m, R5㎝, (농막 우측)</t>
  </si>
  <si>
    <t>H5m, R12㎝, (농막 우측)</t>
  </si>
  <si>
    <t>H2.5m, R10㎝, (농막 우측)</t>
  </si>
  <si>
    <t>31-31,31-108</t>
  </si>
  <si>
    <t>31-462,31-472</t>
  </si>
  <si>
    <t>목재기둥 그물망, H1.5m, (입구쪽)</t>
  </si>
  <si>
    <t>목조 목재지붕, 2×2, H1.8m, 천막덮개 등 시설일체 포함</t>
  </si>
  <si>
    <t>3.6×1.5, H1.5m, (창고 옆)</t>
  </si>
  <si>
    <t>철제지지대 판넬,목재, H0.3m(텃밭 외각,통로)</t>
  </si>
  <si>
    <t>가시오가피</t>
  </si>
  <si>
    <t>H1.5m, W2m</t>
  </si>
  <si>
    <t>H1.5m, R2~5㎝, (창고 옆)</t>
  </si>
  <si>
    <t>H1m, R5㎝, (창고옆)</t>
  </si>
  <si>
    <t>H2.5m, R12㎝, (창고옆)</t>
  </si>
  <si>
    <t>땅두릅</t>
  </si>
  <si>
    <t>3 × 1.8m, (법면)</t>
  </si>
  <si>
    <t>철제파이프 망사그물망</t>
  </si>
  <si>
    <t>망사그물망, 5×1m</t>
  </si>
  <si>
    <t>망사그물망, 5×6.3m</t>
  </si>
  <si>
    <t>망사그물망, 2.2×11m</t>
  </si>
  <si>
    <t>pe재질 1ton, 연질호스(L80m) 등 시설일체 포함</t>
  </si>
  <si>
    <t>판넬조 판넬지붕, 2×3, H2m, 내부 목재침상 등 시설일체 포함</t>
  </si>
  <si>
    <t>도토리나무</t>
  </si>
  <si>
    <t>H6m, R20㎝, (물탱크 뒤)</t>
  </si>
  <si>
    <t>땅두릅1</t>
  </si>
  <si>
    <t>6.5 × 3.7m, (좌측하부 법면)</t>
  </si>
  <si>
    <t>H1.8m, R6㎝,(좌측하부 법면)</t>
  </si>
  <si>
    <t>엄나무1</t>
  </si>
  <si>
    <t>H1.8m, R3~6㎝, (좌측하부 법면)</t>
  </si>
  <si>
    <t>H6m, R40㎝, (좌측하부 법면)</t>
  </si>
  <si>
    <t>산초나무1</t>
  </si>
  <si>
    <t>H1.7m, R5㎝,(좌측하부 법면)</t>
  </si>
  <si>
    <t>H5m, R15~20㎝ (좌측하부 법면)</t>
  </si>
  <si>
    <t>산초나무2</t>
  </si>
  <si>
    <t>H1m, R10㎝,(좌측하부 법면)</t>
  </si>
  <si>
    <t>벚나무</t>
  </si>
  <si>
    <t>H2.7m, R10㎝ (좌측하부 법면)</t>
  </si>
  <si>
    <t>사용 또는 수용할 토지 및 소유권 이외의 권리자 조서(지하보상)</t>
    <phoneticPr fontId="63" type="noConversion"/>
  </si>
  <si>
    <t>세목고시일련번호</t>
    <phoneticPr fontId="63" type="noConversion"/>
  </si>
  <si>
    <t>토피
(m)</t>
    <phoneticPr fontId="63" type="noConversion"/>
  </si>
  <si>
    <t>범위
(평균해
수면기준)</t>
    <phoneticPr fontId="63" type="noConversion"/>
  </si>
  <si>
    <t>지하권깊이
산출근거</t>
    <phoneticPr fontId="63" type="noConversion"/>
  </si>
  <si>
    <t>소유지분</t>
    <phoneticPr fontId="63" type="noConversion"/>
  </si>
  <si>
    <t>감정평가 법인 평균</t>
    <phoneticPr fontId="63" type="noConversion"/>
  </si>
  <si>
    <t>지하권
보상면적</t>
    <phoneticPr fontId="63" type="noConversion"/>
  </si>
  <si>
    <t>등기주소</t>
    <phoneticPr fontId="63" type="noConversion"/>
  </si>
  <si>
    <t>송달주소</t>
    <phoneticPr fontId="63" type="noConversion"/>
  </si>
  <si>
    <t>주민
등록번호</t>
    <phoneticPr fontId="63" type="noConversion"/>
  </si>
  <si>
    <t>1</t>
  </si>
  <si>
    <t>6</t>
  </si>
  <si>
    <t>24</t>
  </si>
  <si>
    <t>4</t>
  </si>
  <si>
    <t>7</t>
  </si>
  <si>
    <t>12</t>
  </si>
  <si>
    <t>5</t>
  </si>
  <si>
    <t>42</t>
  </si>
  <si>
    <t>84</t>
  </si>
  <si>
    <t>14</t>
  </si>
  <si>
    <t>-10.34 ~ 9.06</t>
  </si>
  <si>
    <t>[362.32 - (9.06) = 353.26]</t>
  </si>
  <si>
    <t>7.14 ~ 26.54</t>
  </si>
  <si>
    <t>[341.55 - (26.54) = 315.01]</t>
  </si>
  <si>
    <t>34.46 ~ 53.86</t>
  </si>
  <si>
    <t>[344.7 - (53.86) = 290.84]</t>
  </si>
  <si>
    <t>73.54 ~ 92.94</t>
  </si>
  <si>
    <t>[312.68 - (92.94) = 219.74]</t>
  </si>
  <si>
    <t>82.34 ~ 101.74</t>
  </si>
  <si>
    <t>[257.93 - (101.74) = 156.19]</t>
  </si>
  <si>
    <t>100.34 ~ 119.74</t>
  </si>
  <si>
    <t>[192.77 - (119.74) = 73.03]</t>
  </si>
  <si>
    <t>107.54 ~ 126.94</t>
  </si>
  <si>
    <t>[173.83 - (126.94) = 46.89]</t>
  </si>
  <si>
    <t>111.14 ~ 130.54</t>
  </si>
  <si>
    <t>[164.68 - (130.54) = 34.14]</t>
  </si>
  <si>
    <t>114.71 ~ 134.11</t>
  </si>
  <si>
    <t>[156.38 - (134.11) = 22.27]</t>
  </si>
  <si>
    <t>216.96 ~ 236.36</t>
  </si>
  <si>
    <t>[250.03 - (236.36) = 13.67]</t>
  </si>
  <si>
    <t>116.96 ~ 136.36</t>
  </si>
  <si>
    <t>[150.03 - (136.36) = 13.67]</t>
  </si>
  <si>
    <t>1</t>
    <phoneticPr fontId="63" type="noConversion"/>
  </si>
  <si>
    <t>2</t>
    <phoneticPr fontId="63" type="noConversion"/>
  </si>
  <si>
    <t>8</t>
  </si>
  <si>
    <t>9</t>
  </si>
  <si>
    <t>10</t>
  </si>
  <si>
    <t>11</t>
  </si>
  <si>
    <t>13</t>
  </si>
  <si>
    <t>15</t>
  </si>
  <si>
    <t>16</t>
  </si>
  <si>
    <t>17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</si>
  <si>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</si>
  <si>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</si>
  <si>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</si>
  <si>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</si>
  <si>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</si>
  <si>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</si>
  <si>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</si>
  <si>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</si>
  <si>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</si>
  <si>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</si>
  <si>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</si>
  <si>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</si>
  <si>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</si>
  <si>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</si>
  <si>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</si>
  <si>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</si>
  <si>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</si>
  <si>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</si>
  <si>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</si>
  <si>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</si>
  <si>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</si>
  <si>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</si>
  <si>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</si>
  <si>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</si>
  <si>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</si>
  <si>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</si>
  <si>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</si>
  <si>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</si>
  <si>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</si>
  <si>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</si>
  <si>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</si>
  <si>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</si>
  <si>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</si>
  <si>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</si>
  <si>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</si>
  <si>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</si>
  <si>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</si>
  <si>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</si>
  <si>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</si>
  <si>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</si>
  <si>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</si>
  <si>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</si>
  <si>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</si>
  <si>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</si>
  <si>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</si>
  <si>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</si>
  <si>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</si>
  <si>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</si>
  <si>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</si>
  <si>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</si>
  <si>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</si>
  <si>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</si>
  <si>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</si>
  <si>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</si>
  <si>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</si>
  <si>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</si>
  <si>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</si>
  <si>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</si>
  <si>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</si>
  <si>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</si>
  <si>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</si>
  <si>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</si>
  <si>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</si>
  <si>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</si>
  <si>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</si>
  <si>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</si>
  <si>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</si>
  <si>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</si>
  <si>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</si>
  <si>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</si>
  <si>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</si>
  <si>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</si>
  <si>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</si>
  <si>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</si>
  <si>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</si>
  <si>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</si>
  <si>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</si>
  <si>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</si>
  <si>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</si>
  <si>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</si>
  <si>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</si>
  <si>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</si>
  <si>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</si>
  <si>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</si>
  <si>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</si>
  <si>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</si>
  <si>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</si>
  <si>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</si>
  <si>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</si>
  <si>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</si>
  <si>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</si>
  <si>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</si>
  <si>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</si>
  <si>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</si>
  <si>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</si>
  <si>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</si>
  <si>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</si>
  <si>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</si>
  <si>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</si>
  <si>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</si>
  <si>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</si>
  <si>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</si>
  <si>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</si>
  <si>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</si>
  <si>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</si>
  <si>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</si>
  <si>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</si>
  <si>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</si>
  <si>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</si>
  <si>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</si>
  <si>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</si>
  <si>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</si>
  <si>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</si>
  <si>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</si>
  <si>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</si>
  <si>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</si>
  <si>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</si>
  <si>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</si>
  <si>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</si>
  <si>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</si>
  <si>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</si>
  <si>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</si>
  <si>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</si>
  <si>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</si>
  <si>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</si>
  <si>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</si>
  <si>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</si>
  <si>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</si>
  <si>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</si>
  <si>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</si>
  <si>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</si>
  <si>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</si>
  <si>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</si>
  <si>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</si>
  <si>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</si>
  <si>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</si>
  <si>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</si>
  <si>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</si>
  <si>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</si>
  <si>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</si>
  <si>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</si>
  <si>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</si>
  <si>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</si>
  <si>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</si>
  <si>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</si>
  <si>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</si>
  <si>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</si>
  <si>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</si>
  <si>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</si>
  <si>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</si>
  <si>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</si>
  <si>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</si>
  <si>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</si>
  <si>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</si>
  <si>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</si>
  <si>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</si>
  <si>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</si>
  <si>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</si>
  <si>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</si>
  <si>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3</t>
  </si>
  <si>
    <t>18</t>
    <phoneticPr fontId="63" type="noConversion"/>
  </si>
  <si>
    <t>19</t>
    <phoneticPr fontId="63" type="noConversion"/>
  </si>
  <si>
    <t>20</t>
    <phoneticPr fontId="63" type="noConversion"/>
  </si>
  <si>
    <t>21</t>
    <phoneticPr fontId="63" type="noConversion"/>
  </si>
  <si>
    <t>22</t>
    <phoneticPr fontId="63" type="noConversion"/>
  </si>
  <si>
    <t>23</t>
    <phoneticPr fontId="63" type="noConversion"/>
  </si>
  <si>
    <t>두릅나무</t>
    <phoneticPr fontId="63" type="noConversion"/>
  </si>
  <si>
    <t>113</t>
    <phoneticPr fontId="63" type="noConversion"/>
  </si>
  <si>
    <t>114</t>
    <phoneticPr fontId="63" type="noConversion"/>
  </si>
  <si>
    <t>115</t>
    <phoneticPr fontId="63" type="noConversion"/>
  </si>
  <si>
    <t>116</t>
    <phoneticPr fontId="63" type="noConversion"/>
  </si>
  <si>
    <t>117</t>
    <phoneticPr fontId="63" type="noConversion"/>
  </si>
  <si>
    <t>31-462</t>
    <phoneticPr fontId="6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</si>
</sst>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#,##0;&quot;-&quot;#,##0"/>
    <numFmt numFmtId="178" formatCode="#,##0.00_ "/>
    <numFmt numFmtId="179" formatCode="_(&quot;$&quot;* #,##0.00_);_(&quot;$&quot;* \(#,##0.00\);_(&quot;$&quot;* &quot;-&quot;??_);_(@_)"/>
    <numFmt numFmtId="180" formatCode="&quot;₩&quot;#,##0;&quot;₩&quot;&quot;₩&quot;\-#,##0"/>
    <numFmt numFmtId="181" formatCode="#,##0_);[Red]\(#,##0\)"/>
    <numFmt numFmtId="182" formatCode="0_ "/>
    <numFmt numFmtId="183" formatCode="#,##0_ "/>
    <numFmt numFmtId="184" formatCode="0.0_ "/>
    <numFmt numFmtId="185" formatCode="[DBNum1][$-412]General"/>
    <numFmt numFmtId="186" formatCode="#,##0.00000_);[Red]\(#,##0.00000\)"/>
    <numFmt numFmtId="187" formatCode="_-* #,##0.000_-;\-* #,##0.000_-;_-* &quot;-&quot;???_-;_-@_-"/>
    <numFmt numFmtId="189" formatCode="_(* #,##0_);_(* \(#,##0\);_(* &quot;-&quot;_);_(@_)"/>
    <numFmt numFmtId="190" formatCode="_(&quot;₩&quot;* #,##0_);_(&quot;₩&quot;* \(#,##0\);_(&quot;₩&quot;* &quot;-&quot;_);_(@_)"/>
    <numFmt numFmtId="191" formatCode="0;[Red]0"/>
    <numFmt numFmtId="192" formatCode="0.00_ "/>
    <numFmt numFmtId="193" formatCode="_-* #,##0.0_-;\-* #,##0.0_-;_-* &quot;-&quot;?_-;_-@_-"/>
  </numFmts>
  <fonts count="15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1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돋움체"/>
      <family val="3"/>
      <charset val="129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b/>
      <sz val="12"/>
      <color rgb="FF000000"/>
      <name val="돋움"/>
      <family val="3"/>
      <charset val="129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b/>
      <sz val="11"/>
      <color rgb="FF000000"/>
      <name val="돋움"/>
      <family val="3"/>
      <charset val="129"/>
    </font>
    <font>
      <b/>
      <u/>
      <sz val="13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8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sz val="12"/>
      <color rgb="FF9999FF"/>
      <name val="돋움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돋움체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바탕체"/>
      <family val="1"/>
      <charset val="129"/>
    </font>
    <font>
      <sz val="11"/>
      <color rgb="FF0000FF"/>
      <name val="돋움"/>
      <family val="3"/>
      <charset val="129"/>
    </font>
    <font>
      <b/>
      <sz val="14"/>
      <color rgb="FF000000"/>
      <name val="돋움"/>
      <family val="3"/>
      <charset val="129"/>
    </font>
    <font>
      <b/>
      <sz val="8"/>
      <color rgb="FF0000FF"/>
      <name val="돋움"/>
      <family val="3"/>
      <charset val="129"/>
    </font>
    <font>
      <b/>
      <sz val="10"/>
      <color rgb="FF0000FF"/>
      <name val="돋움"/>
      <family val="3"/>
      <charset val="129"/>
    </font>
    <font>
      <b/>
      <sz val="12"/>
      <color rgb="FF000000"/>
      <name val="굴림"/>
      <family val="3"/>
      <charset val="129"/>
    </font>
    <font>
      <b/>
      <sz val="9"/>
      <color rgb="FF000000"/>
      <name val="돋움"/>
      <family val="3"/>
      <charset val="129"/>
    </font>
    <font>
      <b/>
      <sz val="14"/>
      <color rgb="FF0000FF"/>
      <name val="돋움"/>
      <family val="3"/>
      <charset val="129"/>
    </font>
    <font>
      <b/>
      <sz val="9"/>
      <color rgb="FF0000FF"/>
      <name val="돋움"/>
      <family val="3"/>
      <charset val="129"/>
    </font>
    <font>
      <sz val="8"/>
      <color rgb="FF0000FF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8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26"/>
      <color rgb="FF000000"/>
      <name val="HY헤드라인M"/>
      <family val="1"/>
      <charset val="129"/>
    </font>
    <font>
      <b/>
      <sz val="26"/>
      <color rgb="FF0000FF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2"/>
      <color rgb="FF0000FF"/>
      <name val="돋움"/>
      <family val="3"/>
      <charset val="129"/>
    </font>
    <font>
      <b/>
      <sz val="26"/>
      <name val="HY헤드라인M"/>
      <family val="1"/>
      <charset val="129"/>
    </font>
    <font>
      <b/>
      <sz val="14"/>
      <name val="돋움"/>
      <family val="3"/>
      <charset val="129"/>
    </font>
    <font>
      <b/>
      <sz val="9"/>
      <name val="돋움"/>
      <family val="3"/>
      <charset val="129"/>
    </font>
    <font>
      <b/>
      <sz val="8"/>
      <name val="굴림"/>
      <family val="3"/>
      <charset val="129"/>
    </font>
    <font>
      <b/>
      <sz val="11"/>
      <name val="돋움"/>
      <family val="3"/>
      <charset val="129"/>
    </font>
    <font>
      <b/>
      <sz val="9"/>
      <name val="굴림"/>
      <family val="3"/>
      <charset val="129"/>
    </font>
    <font>
      <b/>
      <sz val="26"/>
      <color rgb="FF0000FF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</font>
    <font>
      <b/>
      <sz val="26"/>
      <name val="맑은 고딕"/>
      <family val="3"/>
      <charset val="129"/>
    </font>
    <font>
      <sz val="11"/>
      <name val="맑은 고딕"/>
      <family val="3"/>
      <charset val="129"/>
    </font>
    <font>
      <b/>
      <sz val="9"/>
      <name val="맑은 고딕"/>
      <family val="3"/>
      <charset val="129"/>
    </font>
    <font>
      <b/>
      <sz val="8"/>
      <name val="돋움"/>
      <family val="3"/>
      <charset val="129"/>
    </font>
    <font>
      <b/>
      <sz val="26"/>
      <color rgb="FFFF000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Times New Roman"/>
      <family val="1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name val="MS Sans Serif"/>
      <family val="2"/>
    </font>
    <font>
      <u/>
      <sz val="8.25"/>
      <color indexed="36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돋움체"/>
      <family val="3"/>
      <charset val="129"/>
    </font>
    <font>
      <b/>
      <sz val="26"/>
      <color rgb="FF009900"/>
      <name val="HY헤드라인M"/>
      <family val="1"/>
      <charset val="129"/>
    </font>
    <font>
      <b/>
      <sz val="10"/>
      <color rgb="FF009900"/>
      <name val="돋움"/>
      <family val="3"/>
      <charset val="129"/>
    </font>
    <font>
      <b/>
      <sz val="11"/>
      <color theme="1" tint="0.14999847407452621"/>
      <name val="돋움"/>
      <family val="3"/>
      <charset val="129"/>
    </font>
    <font>
      <b/>
      <sz val="12"/>
      <color theme="1" tint="0.14999847407452621"/>
      <name val="돋움"/>
      <family val="3"/>
      <charset val="129"/>
    </font>
    <font>
      <b/>
      <sz val="10"/>
      <color theme="1" tint="0.14999847407452621"/>
      <name val="돋움"/>
      <family val="3"/>
      <charset val="129"/>
    </font>
    <font>
      <sz val="11"/>
      <color theme="1" tint="0.14999847407452621"/>
      <name val="돋움"/>
      <family val="3"/>
      <charset val="129"/>
    </font>
    <font>
      <sz val="8"/>
      <color theme="1" tint="0.14999847407452621"/>
      <name val="돋움"/>
      <family val="3"/>
      <charset val="129"/>
    </font>
    <font>
      <b/>
      <sz val="8"/>
      <color rgb="FF0000FF"/>
      <name val="굴림체"/>
      <family val="3"/>
      <charset val="129"/>
    </font>
    <font>
      <b/>
      <sz val="12"/>
      <color rgb="FF0000FF"/>
      <name val="굴림"/>
      <family val="3"/>
      <charset val="129"/>
    </font>
    <font>
      <b/>
      <sz val="12"/>
      <color rgb="FFFF0000"/>
      <name val="굴림"/>
      <family val="3"/>
      <charset val="129"/>
    </font>
    <font>
      <b/>
      <sz val="12"/>
      <color rgb="FF009900"/>
      <name val="돋움"/>
      <family val="3"/>
      <charset val="129"/>
    </font>
    <font>
      <b/>
      <sz val="12"/>
      <color rgb="FF009900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b/>
      <sz val="12"/>
      <name val="돋움"/>
      <family val="3"/>
      <charset val="129"/>
    </font>
    <font>
      <b/>
      <sz val="12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9"/>
      <color indexed="81"/>
      <name val="맑은 고딕"/>
      <family val="3"/>
      <charset val="129"/>
    </font>
    <font>
      <b/>
      <sz val="9"/>
      <color indexed="10"/>
      <name val="돋움"/>
      <family val="3"/>
      <charset val="129"/>
    </font>
    <font>
      <b/>
      <sz val="9"/>
      <color indexed="12"/>
      <name val="돋움"/>
      <family val="3"/>
      <charset val="129"/>
    </font>
    <font>
      <b/>
      <sz val="9"/>
      <color indexed="12"/>
      <name val="맑은 고딕"/>
      <family val="3"/>
      <charset val="129"/>
    </font>
    <font>
      <b/>
      <sz val="9"/>
      <color indexed="39"/>
      <name val="맑은 고딕"/>
      <family val="3"/>
      <charset val="129"/>
    </font>
    <font>
      <sz val="11"/>
      <color theme="0" tint="-0.34998626667073579"/>
      <name val="돋움"/>
      <family val="3"/>
      <charset val="129"/>
    </font>
    <font>
      <b/>
      <sz val="36"/>
      <color rgb="FF0000FF"/>
      <name val="HY헤드라인M"/>
      <family val="1"/>
      <charset val="129"/>
    </font>
    <font>
      <sz val="8"/>
      <name val="맑은 고딕"/>
      <family val="3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10"/>
      <name val="맑은 고딕"/>
      <family val="3"/>
      <charset val="129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0"/>
      <name val="±¼¸²Ã¼"/>
      <family val="3"/>
      <charset val="129"/>
    </font>
    <font>
      <sz val="10"/>
      <name val="¹UAAA¼"/>
      <family val="1"/>
      <charset val="129"/>
    </font>
    <font>
      <sz val="10"/>
      <name val="¹ÙÅÁÃ¼"/>
      <family val="1"/>
      <charset val="129"/>
    </font>
    <font>
      <sz val="11"/>
      <color rgb="FF9C0006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sz val="10"/>
      <name val="바탕체"/>
      <family val="1"/>
      <charset val="129"/>
    </font>
    <font>
      <b/>
      <sz val="22"/>
      <name val="HY헤드라인M"/>
      <family val="1"/>
      <charset val="129"/>
    </font>
  </fonts>
  <fills count="38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2DFA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7CE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rgb="FF0000FF"/>
      </left>
      <right/>
      <top style="thick">
        <color rgb="FF0000FF"/>
      </top>
      <bottom style="thin">
        <color indexed="64"/>
      </bottom>
      <diagonal/>
    </border>
    <border>
      <left/>
      <right style="thick">
        <color rgb="FF0000FF"/>
      </right>
      <top style="thick">
        <color rgb="FF0000FF"/>
      </top>
      <bottom style="thin">
        <color indexed="64"/>
      </bottom>
      <diagonal/>
    </border>
    <border>
      <left/>
      <right style="thick">
        <color rgb="FF0000FF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0000FF"/>
      </left>
      <right/>
      <top style="thin">
        <color indexed="64"/>
      </top>
      <bottom/>
      <diagonal/>
    </border>
    <border>
      <left style="thin">
        <color indexed="64"/>
      </left>
      <right style="thick">
        <color rgb="FF0000FF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6">
    <xf numFmtId="0" fontId="0" fillId="0" borderId="0">
      <alignment vertical="center"/>
    </xf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6" fontId="8" fillId="0" borderId="1">
      <alignment vertical="center"/>
    </xf>
    <xf numFmtId="177" fontId="6" fillId="0" borderId="0">
      <alignment vertical="center"/>
    </xf>
    <xf numFmtId="0" fontId="9" fillId="2" borderId="0">
      <alignment vertical="center"/>
    </xf>
    <xf numFmtId="0" fontId="9" fillId="3" borderId="0">
      <alignment vertical="center"/>
    </xf>
    <xf numFmtId="0" fontId="9" fillId="4" borderId="0">
      <alignment vertical="center"/>
    </xf>
    <xf numFmtId="0" fontId="9" fillId="5" borderId="0">
      <alignment vertical="center"/>
    </xf>
    <xf numFmtId="0" fontId="9" fillId="6" borderId="0">
      <alignment vertical="center"/>
    </xf>
    <xf numFmtId="0" fontId="9" fillId="7" borderId="0">
      <alignment vertical="center"/>
    </xf>
    <xf numFmtId="0" fontId="9" fillId="8" borderId="0">
      <alignment vertical="center"/>
    </xf>
    <xf numFmtId="0" fontId="9" fillId="9" borderId="0">
      <alignment vertical="center"/>
    </xf>
    <xf numFmtId="0" fontId="9" fillId="10" borderId="0">
      <alignment vertical="center"/>
    </xf>
    <xf numFmtId="0" fontId="9" fillId="5" borderId="0">
      <alignment vertical="center"/>
    </xf>
    <xf numFmtId="0" fontId="9" fillId="8" borderId="0">
      <alignment vertical="center"/>
    </xf>
    <xf numFmtId="0" fontId="9" fillId="11" borderId="0">
      <alignment vertical="center"/>
    </xf>
    <xf numFmtId="0" fontId="10" fillId="12" borderId="0">
      <alignment vertical="center"/>
    </xf>
    <xf numFmtId="0" fontId="10" fillId="9" borderId="0">
      <alignment vertical="center"/>
    </xf>
    <xf numFmtId="0" fontId="10" fillId="10" borderId="0">
      <alignment vertical="center"/>
    </xf>
    <xf numFmtId="0" fontId="10" fillId="13" borderId="0">
      <alignment vertical="center"/>
    </xf>
    <xf numFmtId="0" fontId="10" fillId="14" borderId="0">
      <alignment vertical="center"/>
    </xf>
    <xf numFmtId="0" fontId="10" fillId="15" borderId="0">
      <alignment vertical="center"/>
    </xf>
    <xf numFmtId="0" fontId="11" fillId="0" borderId="0"/>
    <xf numFmtId="0" fontId="12" fillId="0" borderId="0"/>
    <xf numFmtId="0" fontId="13" fillId="0" borderId="0">
      <protection locked="0"/>
    </xf>
    <xf numFmtId="0" fontId="7" fillId="0" borderId="0"/>
    <xf numFmtId="3" fontId="7" fillId="0" borderId="0"/>
    <xf numFmtId="0" fontId="13" fillId="0" borderId="0">
      <protection locked="0"/>
    </xf>
    <xf numFmtId="179" fontId="7" fillId="0" borderId="0"/>
    <xf numFmtId="180" fontId="62" fillId="0" borderId="0"/>
    <xf numFmtId="0" fontId="14" fillId="0" borderId="0"/>
    <xf numFmtId="0" fontId="7" fillId="0" borderId="0"/>
    <xf numFmtId="2" fontId="7" fillId="0" borderId="0"/>
    <xf numFmtId="38" fontId="15" fillId="16" borderId="0"/>
    <xf numFmtId="0" fontId="16" fillId="0" borderId="0">
      <alignment horizontal="left"/>
    </xf>
    <xf numFmtId="0" fontId="17" fillId="0" borderId="2">
      <alignment horizontal="left" vertical="center"/>
    </xf>
    <xf numFmtId="0" fontId="17" fillId="0" borderId="3">
      <alignment horizontal="left" vertical="center"/>
    </xf>
    <xf numFmtId="0" fontId="18" fillId="0" borderId="0"/>
    <xf numFmtId="0" fontId="17" fillId="0" borderId="0"/>
    <xf numFmtId="178" fontId="62" fillId="0" borderId="0">
      <protection locked="0"/>
    </xf>
    <xf numFmtId="178" fontId="62" fillId="0" borderId="0">
      <protection locked="0"/>
    </xf>
    <xf numFmtId="10" fontId="15" fillId="16" borderId="1"/>
    <xf numFmtId="0" fontId="19" fillId="0" borderId="4"/>
    <xf numFmtId="41" fontId="62" fillId="0" borderId="0"/>
    <xf numFmtId="0" fontId="7" fillId="0" borderId="0"/>
    <xf numFmtId="0" fontId="13" fillId="0" borderId="0">
      <protection locked="0"/>
    </xf>
    <xf numFmtId="10" fontId="7" fillId="0" borderId="0"/>
    <xf numFmtId="0" fontId="19" fillId="0" borderId="0"/>
    <xf numFmtId="0" fontId="20" fillId="0" borderId="0">
      <alignment horizontal="centerContinuous" vertical="center"/>
    </xf>
    <xf numFmtId="0" fontId="21" fillId="16" borderId="0">
      <alignment horizontal="center" vertical="center"/>
    </xf>
    <xf numFmtId="0" fontId="7" fillId="0" borderId="5"/>
    <xf numFmtId="0" fontId="10" fillId="17" borderId="0">
      <alignment vertical="center"/>
    </xf>
    <xf numFmtId="0" fontId="10" fillId="18" borderId="0">
      <alignment vertical="center"/>
    </xf>
    <xf numFmtId="0" fontId="10" fillId="19" borderId="0">
      <alignment vertical="center"/>
    </xf>
    <xf numFmtId="0" fontId="10" fillId="13" borderId="0">
      <alignment vertical="center"/>
    </xf>
    <xf numFmtId="0" fontId="10" fillId="14" borderId="0">
      <alignment vertical="center"/>
    </xf>
    <xf numFmtId="0" fontId="10" fillId="20" borderId="0">
      <alignment vertical="center"/>
    </xf>
    <xf numFmtId="0" fontId="22" fillId="0" borderId="0">
      <alignment vertical="center"/>
    </xf>
    <xf numFmtId="0" fontId="23" fillId="21" borderId="6">
      <alignment vertical="center"/>
    </xf>
    <xf numFmtId="0" fontId="24" fillId="3" borderId="0">
      <alignment vertical="center"/>
    </xf>
    <xf numFmtId="3" fontId="25" fillId="0" borderId="7">
      <alignment horizontal="center"/>
    </xf>
    <xf numFmtId="178" fontId="26" fillId="0" borderId="8">
      <alignment horizontal="center" vertical="center"/>
    </xf>
    <xf numFmtId="40" fontId="27" fillId="0" borderId="0"/>
    <xf numFmtId="38" fontId="27" fillId="0" borderId="0"/>
    <xf numFmtId="176" fontId="28" fillId="0" borderId="9">
      <alignment vertical="center"/>
    </xf>
    <xf numFmtId="0" fontId="62" fillId="22" borderId="10">
      <alignment vertical="center"/>
    </xf>
    <xf numFmtId="0" fontId="62" fillId="22" borderId="10">
      <alignment vertical="center"/>
    </xf>
    <xf numFmtId="0" fontId="27" fillId="0" borderId="0"/>
    <xf numFmtId="0" fontId="27" fillId="0" borderId="0"/>
    <xf numFmtId="9" fontId="29" fillId="16" borderId="0">
      <alignment horizontal="right"/>
    </xf>
    <xf numFmtId="10" fontId="29" fillId="0" borderId="0">
      <alignment horizontal="right"/>
    </xf>
    <xf numFmtId="9" fontId="62" fillId="0" borderId="0"/>
    <xf numFmtId="0" fontId="30" fillId="23" borderId="0">
      <alignment vertical="center"/>
    </xf>
    <xf numFmtId="0" fontId="11" fillId="0" borderId="0"/>
    <xf numFmtId="0" fontId="31" fillId="0" borderId="0">
      <alignment vertical="center"/>
    </xf>
    <xf numFmtId="0" fontId="32" fillId="24" borderId="11">
      <alignment vertical="center"/>
    </xf>
    <xf numFmtId="41" fontId="62" fillId="0" borderId="0">
      <alignment vertical="center"/>
    </xf>
    <xf numFmtId="41" fontId="29" fillId="0" borderId="0"/>
    <xf numFmtId="41" fontId="62" fillId="0" borderId="0"/>
    <xf numFmtId="41" fontId="62" fillId="0" borderId="0">
      <alignment vertical="center"/>
    </xf>
    <xf numFmtId="41" fontId="9" fillId="0" borderId="0">
      <alignment vertical="center"/>
    </xf>
    <xf numFmtId="0" fontId="7" fillId="0" borderId="0"/>
    <xf numFmtId="0" fontId="33" fillId="0" borderId="12">
      <alignment vertical="center"/>
    </xf>
    <xf numFmtId="0" fontId="34" fillId="0" borderId="13">
      <alignment vertical="center"/>
    </xf>
    <xf numFmtId="0" fontId="35" fillId="7" borderId="6">
      <alignment vertical="center"/>
    </xf>
    <xf numFmtId="3" fontId="36" fillId="0" borderId="0"/>
    <xf numFmtId="0" fontId="37" fillId="0" borderId="0">
      <alignment vertical="center"/>
    </xf>
    <xf numFmtId="0" fontId="38" fillId="0" borderId="14">
      <alignment vertical="center"/>
    </xf>
    <xf numFmtId="0" fontId="39" fillId="0" borderId="15">
      <alignment vertical="center"/>
    </xf>
    <xf numFmtId="0" fontId="40" fillId="0" borderId="16">
      <alignment vertical="center"/>
    </xf>
    <xf numFmtId="0" fontId="40" fillId="0" borderId="0">
      <alignment vertical="center"/>
    </xf>
    <xf numFmtId="0" fontId="41" fillId="4" borderId="0">
      <alignment vertical="center"/>
    </xf>
    <xf numFmtId="0" fontId="6" fillId="0" borderId="0"/>
    <xf numFmtId="0" fontId="42" fillId="21" borderId="17">
      <alignment vertical="center"/>
    </xf>
    <xf numFmtId="178" fontId="29" fillId="16" borderId="0">
      <alignment horizontal="right"/>
    </xf>
    <xf numFmtId="42" fontId="62" fillId="0" borderId="0">
      <alignment vertical="center"/>
    </xf>
    <xf numFmtId="0" fontId="6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2" fillId="0" borderId="0"/>
    <xf numFmtId="0" fontId="9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2" fillId="0" borderId="0">
      <alignment vertical="center"/>
    </xf>
    <xf numFmtId="0" fontId="4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2" fillId="0" borderId="0"/>
    <xf numFmtId="0" fontId="44" fillId="0" borderId="0"/>
    <xf numFmtId="0" fontId="45" fillId="0" borderId="0"/>
    <xf numFmtId="0" fontId="80" fillId="0" borderId="0">
      <alignment vertical="center"/>
    </xf>
    <xf numFmtId="0" fontId="84" fillId="0" borderId="0"/>
    <xf numFmtId="0" fontId="84" fillId="0" borderId="0"/>
    <xf numFmtId="0" fontId="85" fillId="0" borderId="0"/>
    <xf numFmtId="0" fontId="85" fillId="0" borderId="0"/>
    <xf numFmtId="0" fontId="86" fillId="0" borderId="0"/>
    <xf numFmtId="0" fontId="85" fillId="0" borderId="0"/>
    <xf numFmtId="176" fontId="87" fillId="0" borderId="1">
      <alignment vertical="center"/>
    </xf>
    <xf numFmtId="176" fontId="87" fillId="0" borderId="1">
      <alignment vertical="center"/>
    </xf>
    <xf numFmtId="177" fontId="84" fillId="0" borderId="0">
      <alignment vertical="center"/>
    </xf>
    <xf numFmtId="0" fontId="95" fillId="0" borderId="0"/>
    <xf numFmtId="181" fontId="83" fillId="0" borderId="0">
      <protection locked="0"/>
    </xf>
    <xf numFmtId="3" fontId="86" fillId="0" borderId="0" applyFont="0" applyFill="0" applyBorder="0" applyAlignment="0" applyProtection="0"/>
    <xf numFmtId="181" fontId="83" fillId="0" borderId="0">
      <protection locked="0"/>
    </xf>
    <xf numFmtId="180" fontId="83" fillId="0" borderId="0" applyFont="0" applyFill="0" applyBorder="0" applyAlignment="0" applyProtection="0"/>
    <xf numFmtId="0" fontId="82" fillId="0" borderId="0"/>
    <xf numFmtId="181" fontId="83" fillId="0" borderId="0">
      <protection locked="0"/>
    </xf>
    <xf numFmtId="181" fontId="83" fillId="0" borderId="0">
      <protection locked="0"/>
    </xf>
    <xf numFmtId="38" fontId="96" fillId="27" borderId="0" applyNumberFormat="0" applyBorder="0" applyAlignment="0" applyProtection="0"/>
    <xf numFmtId="0" fontId="97" fillId="0" borderId="0">
      <alignment horizontal="left"/>
    </xf>
    <xf numFmtId="0" fontId="98" fillId="0" borderId="2" applyNumberFormat="0" applyAlignment="0" applyProtection="0">
      <alignment horizontal="left" vertical="center"/>
    </xf>
    <xf numFmtId="0" fontId="98" fillId="0" borderId="3">
      <alignment horizontal="left" vertical="center"/>
    </xf>
    <xf numFmtId="0" fontId="99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81" fontId="83" fillId="0" borderId="0">
      <protection locked="0"/>
    </xf>
    <xf numFmtId="181" fontId="83" fillId="0" borderId="0">
      <protection locked="0"/>
    </xf>
    <xf numFmtId="10" fontId="96" fillId="27" borderId="1" applyNumberFormat="0" applyBorder="0" applyAlignment="0" applyProtection="0"/>
    <xf numFmtId="0" fontId="100" fillId="0" borderId="4"/>
    <xf numFmtId="41" fontId="83" fillId="0" borderId="0"/>
    <xf numFmtId="181" fontId="83" fillId="0" borderId="0">
      <protection locked="0"/>
    </xf>
    <xf numFmtId="10" fontId="86" fillId="0" borderId="0" applyFont="0" applyFill="0" applyBorder="0" applyAlignment="0" applyProtection="0"/>
    <xf numFmtId="181" fontId="83" fillId="0" borderId="0">
      <protection locked="0"/>
    </xf>
    <xf numFmtId="0" fontId="100" fillId="0" borderId="0"/>
    <xf numFmtId="0" fontId="101" fillId="0" borderId="0" applyFill="0" applyBorder="0" applyProtection="0">
      <alignment horizontal="centerContinuous" vertical="center"/>
    </xf>
    <xf numFmtId="0" fontId="102" fillId="27" borderId="0" applyFill="0" applyBorder="0" applyProtection="0">
      <alignment horizontal="center" vertical="center"/>
    </xf>
    <xf numFmtId="181" fontId="83" fillId="0" borderId="40">
      <protection locked="0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88" fillId="0" borderId="0" applyFont="0" applyFill="0" applyBorder="0" applyAlignment="0" applyProtection="0"/>
    <xf numFmtId="3" fontId="91" fillId="0" borderId="7">
      <alignment horizontal="center"/>
    </xf>
    <xf numFmtId="0" fontId="88" fillId="0" borderId="0" applyFont="0" applyFill="0" applyBorder="0" applyAlignment="0" applyProtection="0"/>
    <xf numFmtId="0" fontId="92" fillId="0" borderId="0" applyNumberFormat="0" applyFill="0" applyBorder="0" applyAlignment="0" applyProtection="0">
      <alignment vertical="top"/>
      <protection locked="0"/>
    </xf>
    <xf numFmtId="176" fontId="93" fillId="0" borderId="9">
      <alignment vertical="center"/>
    </xf>
    <xf numFmtId="0" fontId="83" fillId="28" borderId="41" applyNumberFormat="0" applyFont="0" applyAlignment="0" applyProtection="0">
      <alignment vertical="center"/>
    </xf>
    <xf numFmtId="9" fontId="94" fillId="27" borderId="0" applyFill="0" applyBorder="0" applyProtection="0">
      <alignment horizontal="right"/>
    </xf>
    <xf numFmtId="10" fontId="94" fillId="0" borderId="0" applyFill="0" applyBorder="0" applyProtection="0">
      <alignment horizontal="right"/>
    </xf>
    <xf numFmtId="9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86" fillId="0" borderId="0"/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0" fontId="84" fillId="0" borderId="0"/>
    <xf numFmtId="178" fontId="94" fillId="27" borderId="0" applyFill="0" applyBorder="0" applyProtection="0">
      <alignment horizontal="right"/>
    </xf>
    <xf numFmtId="10" fontId="88" fillId="0" borderId="0" applyFont="0" applyFill="0" applyBorder="0" applyAlignment="0" applyProtection="0"/>
    <xf numFmtId="0" fontId="83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3" fillId="0" borderId="0">
      <alignment vertical="center"/>
    </xf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103" fillId="0" borderId="0">
      <alignment vertical="center"/>
    </xf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3" fillId="0" borderId="0">
      <alignment vertical="center"/>
    </xf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8" fillId="0" borderId="5" applyNumberFormat="0" applyFont="0" applyFill="0" applyAlignment="0" applyProtection="0"/>
    <xf numFmtId="7" fontId="88" fillId="0" borderId="0" applyFont="0" applyFill="0" applyBorder="0" applyAlignment="0" applyProtection="0"/>
    <xf numFmtId="5" fontId="88" fillId="0" borderId="0" applyFont="0" applyFill="0" applyBorder="0" applyAlignment="0" applyProtection="0"/>
    <xf numFmtId="0" fontId="83" fillId="0" borderId="0">
      <alignment vertical="center"/>
    </xf>
    <xf numFmtId="41" fontId="83" fillId="0" borderId="0" applyFont="0" applyFill="0" applyBorder="0" applyAlignment="0" applyProtection="0"/>
    <xf numFmtId="41" fontId="81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0" fontId="83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83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3" fillId="0" borderId="0"/>
    <xf numFmtId="0" fontId="83" fillId="0" borderId="0">
      <alignment vertical="center"/>
    </xf>
    <xf numFmtId="42" fontId="83" fillId="0" borderId="0" applyFont="0" applyFill="0" applyBorder="0" applyAlignment="0" applyProtection="0"/>
    <xf numFmtId="176" fontId="8" fillId="0" borderId="48">
      <alignment vertical="center"/>
    </xf>
    <xf numFmtId="0" fontId="17" fillId="0" borderId="51">
      <alignment horizontal="left" vertical="center"/>
    </xf>
    <xf numFmtId="10" fontId="15" fillId="16" borderId="48"/>
    <xf numFmtId="176" fontId="87" fillId="0" borderId="48">
      <alignment vertical="center"/>
    </xf>
    <xf numFmtId="176" fontId="87" fillId="0" borderId="48">
      <alignment vertical="center"/>
    </xf>
    <xf numFmtId="0" fontId="98" fillId="0" borderId="51">
      <alignment horizontal="left" vertical="center"/>
    </xf>
    <xf numFmtId="10" fontId="96" fillId="27" borderId="48" applyNumberFormat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2" fillId="0" borderId="0">
      <alignment vertical="center"/>
    </xf>
    <xf numFmtId="0" fontId="9" fillId="2" borderId="0">
      <alignment vertical="center"/>
    </xf>
    <xf numFmtId="0" fontId="9" fillId="3" borderId="0">
      <alignment vertical="center"/>
    </xf>
    <xf numFmtId="0" fontId="9" fillId="4" borderId="0">
      <alignment vertical="center"/>
    </xf>
    <xf numFmtId="0" fontId="9" fillId="5" borderId="0">
      <alignment vertical="center"/>
    </xf>
    <xf numFmtId="0" fontId="9" fillId="6" borderId="0">
      <alignment vertical="center"/>
    </xf>
    <xf numFmtId="0" fontId="9" fillId="7" borderId="0">
      <alignment vertical="center"/>
    </xf>
    <xf numFmtId="0" fontId="9" fillId="8" borderId="0">
      <alignment vertical="center"/>
    </xf>
    <xf numFmtId="0" fontId="9" fillId="9" borderId="0">
      <alignment vertical="center"/>
    </xf>
    <xf numFmtId="0" fontId="9" fillId="10" borderId="0">
      <alignment vertical="center"/>
    </xf>
    <xf numFmtId="0" fontId="9" fillId="5" borderId="0">
      <alignment vertical="center"/>
    </xf>
    <xf numFmtId="0" fontId="9" fillId="8" borderId="0">
      <alignment vertical="center"/>
    </xf>
    <xf numFmtId="0" fontId="9" fillId="11" borderId="0">
      <alignment vertical="center"/>
    </xf>
    <xf numFmtId="0" fontId="10" fillId="12" borderId="0">
      <alignment vertical="center"/>
    </xf>
    <xf numFmtId="0" fontId="10" fillId="9" borderId="0">
      <alignment vertical="center"/>
    </xf>
    <xf numFmtId="0" fontId="10" fillId="10" borderId="0">
      <alignment vertical="center"/>
    </xf>
    <xf numFmtId="0" fontId="10" fillId="13" borderId="0">
      <alignment vertical="center"/>
    </xf>
    <xf numFmtId="0" fontId="10" fillId="14" borderId="0">
      <alignment vertical="center"/>
    </xf>
    <xf numFmtId="0" fontId="10" fillId="15" borderId="0">
      <alignment vertical="center"/>
    </xf>
    <xf numFmtId="10" fontId="96" fillId="27" borderId="62" applyNumberFormat="0" applyBorder="0" applyAlignment="0" applyProtection="0"/>
    <xf numFmtId="176" fontId="87" fillId="0" borderId="62">
      <alignment vertical="center"/>
    </xf>
    <xf numFmtId="0" fontId="10" fillId="17" borderId="0">
      <alignment vertical="center"/>
    </xf>
    <xf numFmtId="0" fontId="10" fillId="18" borderId="0">
      <alignment vertical="center"/>
    </xf>
    <xf numFmtId="0" fontId="10" fillId="19" borderId="0">
      <alignment vertical="center"/>
    </xf>
    <xf numFmtId="0" fontId="10" fillId="13" borderId="0">
      <alignment vertical="center"/>
    </xf>
    <xf numFmtId="0" fontId="10" fillId="14" borderId="0">
      <alignment vertical="center"/>
    </xf>
    <xf numFmtId="0" fontId="10" fillId="20" borderId="0">
      <alignment vertical="center"/>
    </xf>
    <xf numFmtId="0" fontId="22" fillId="0" borderId="0">
      <alignment vertical="center"/>
    </xf>
    <xf numFmtId="0" fontId="23" fillId="21" borderId="6">
      <alignment vertical="center"/>
    </xf>
    <xf numFmtId="0" fontId="24" fillId="3" borderId="0">
      <alignment vertical="center"/>
    </xf>
    <xf numFmtId="0" fontId="62" fillId="22" borderId="10">
      <alignment vertical="center"/>
    </xf>
    <xf numFmtId="0" fontId="30" fillId="23" borderId="0">
      <alignment vertical="center"/>
    </xf>
    <xf numFmtId="0" fontId="31" fillId="0" borderId="0">
      <alignment vertical="center"/>
    </xf>
    <xf numFmtId="0" fontId="32" fillId="24" borderId="11">
      <alignment vertical="center"/>
    </xf>
    <xf numFmtId="41" fontId="62" fillId="0" borderId="0">
      <alignment vertical="center"/>
    </xf>
    <xf numFmtId="0" fontId="33" fillId="0" borderId="12">
      <alignment vertical="center"/>
    </xf>
    <xf numFmtId="0" fontId="34" fillId="0" borderId="13">
      <alignment vertical="center"/>
    </xf>
    <xf numFmtId="0" fontId="35" fillId="7" borderId="6">
      <alignment vertical="center"/>
    </xf>
    <xf numFmtId="0" fontId="37" fillId="0" borderId="0">
      <alignment vertical="center"/>
    </xf>
    <xf numFmtId="0" fontId="38" fillId="0" borderId="14">
      <alignment vertical="center"/>
    </xf>
    <xf numFmtId="0" fontId="39" fillId="0" borderId="15">
      <alignment vertical="center"/>
    </xf>
    <xf numFmtId="0" fontId="40" fillId="0" borderId="16">
      <alignment vertical="center"/>
    </xf>
    <xf numFmtId="0" fontId="40" fillId="0" borderId="0">
      <alignment vertical="center"/>
    </xf>
    <xf numFmtId="0" fontId="41" fillId="4" borderId="0">
      <alignment vertical="center"/>
    </xf>
    <xf numFmtId="0" fontId="42" fillId="21" borderId="17">
      <alignment vertical="center"/>
    </xf>
    <xf numFmtId="42" fontId="62" fillId="0" borderId="0">
      <alignment vertical="center"/>
    </xf>
    <xf numFmtId="0" fontId="17" fillId="0" borderId="63">
      <alignment horizontal="left" vertical="center"/>
    </xf>
    <xf numFmtId="176" fontId="87" fillId="0" borderId="48">
      <alignment vertical="center"/>
    </xf>
    <xf numFmtId="176" fontId="87" fillId="0" borderId="48">
      <alignment vertical="center"/>
    </xf>
    <xf numFmtId="0" fontId="98" fillId="0" borderId="51">
      <alignment horizontal="left" vertical="center"/>
    </xf>
    <xf numFmtId="10" fontId="96" fillId="27" borderId="48" applyNumberFormat="0" applyBorder="0" applyAlignment="0" applyProtection="0"/>
    <xf numFmtId="0" fontId="98" fillId="0" borderId="63">
      <alignment horizontal="left" vertical="center"/>
    </xf>
    <xf numFmtId="176" fontId="87" fillId="0" borderId="62">
      <alignment vertical="center"/>
    </xf>
    <xf numFmtId="0" fontId="83" fillId="28" borderId="61" applyNumberFormat="0" applyFont="0" applyAlignment="0" applyProtection="0">
      <alignment vertical="center"/>
    </xf>
    <xf numFmtId="10" fontId="15" fillId="16" borderId="62"/>
    <xf numFmtId="176" fontId="8" fillId="0" borderId="62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134" fillId="0" borderId="0"/>
    <xf numFmtId="0" fontId="135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132" fillId="0" borderId="0">
      <protection locked="0"/>
    </xf>
    <xf numFmtId="0" fontId="137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35" fillId="0" borderId="0" applyFont="0" applyFill="0" applyBorder="0" applyAlignment="0" applyProtection="0"/>
    <xf numFmtId="0" fontId="135" fillId="0" borderId="0" applyFont="0" applyFill="0" applyBorder="0" applyAlignment="0" applyProtection="0"/>
    <xf numFmtId="0" fontId="139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40" fillId="0" borderId="0"/>
    <xf numFmtId="0" fontId="141" fillId="0" borderId="0"/>
    <xf numFmtId="0" fontId="142" fillId="0" borderId="0"/>
    <xf numFmtId="0" fontId="143" fillId="0" borderId="0"/>
    <xf numFmtId="0" fontId="144" fillId="0" borderId="0"/>
    <xf numFmtId="0" fontId="138" fillId="0" borderId="0"/>
    <xf numFmtId="0" fontId="140" fillId="0" borderId="0"/>
    <xf numFmtId="0" fontId="144" fillId="0" borderId="0"/>
    <xf numFmtId="0" fontId="94" fillId="0" borderId="0">
      <protection locked="0"/>
    </xf>
    <xf numFmtId="0" fontId="91" fillId="0" borderId="0" applyFont="0" applyFill="0" applyBorder="0" applyAlignment="0" applyProtection="0"/>
    <xf numFmtId="0" fontId="94" fillId="0" borderId="0">
      <protection locked="0"/>
    </xf>
    <xf numFmtId="0" fontId="91" fillId="0" borderId="0" applyFont="0" applyFill="0" applyBorder="0" applyAlignment="0" applyProtection="0"/>
    <xf numFmtId="0" fontId="86" fillId="0" borderId="0"/>
    <xf numFmtId="0" fontId="94" fillId="0" borderId="0">
      <protection locked="0"/>
    </xf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176" fontId="8" fillId="0" borderId="62">
      <alignment vertical="center"/>
    </xf>
    <xf numFmtId="0" fontId="17" fillId="0" borderId="63">
      <alignment horizontal="left" vertical="center"/>
    </xf>
    <xf numFmtId="10" fontId="15" fillId="16" borderId="62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6" fontId="87" fillId="0" borderId="62">
      <alignment vertical="center"/>
    </xf>
    <xf numFmtId="176" fontId="87" fillId="0" borderId="62">
      <alignment vertical="center"/>
    </xf>
    <xf numFmtId="0" fontId="98" fillId="0" borderId="63">
      <alignment horizontal="left" vertical="center"/>
    </xf>
    <xf numFmtId="10" fontId="96" fillId="27" borderId="62" applyNumberFormat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176" fontId="87" fillId="0" borderId="62">
      <alignment vertical="center"/>
    </xf>
    <xf numFmtId="176" fontId="87" fillId="0" borderId="62">
      <alignment vertical="center"/>
    </xf>
    <xf numFmtId="0" fontId="98" fillId="0" borderId="63">
      <alignment horizontal="left" vertical="center"/>
    </xf>
    <xf numFmtId="10" fontId="96" fillId="27" borderId="62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4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9" fontId="2" fillId="0" borderId="0" applyFont="0" applyFill="0" applyBorder="0" applyAlignment="0" applyProtection="0">
      <alignment vertical="center"/>
    </xf>
    <xf numFmtId="189" fontId="6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90" fontId="62" fillId="0" borderId="0">
      <alignment vertical="center"/>
    </xf>
    <xf numFmtId="0" fontId="1" fillId="0" borderId="0">
      <alignment vertical="center"/>
    </xf>
    <xf numFmtId="0" fontId="151" fillId="0" borderId="0"/>
    <xf numFmtId="0" fontId="1" fillId="0" borderId="0">
      <alignment vertical="center"/>
    </xf>
    <xf numFmtId="0" fontId="1" fillId="0" borderId="0">
      <alignment vertical="center"/>
    </xf>
    <xf numFmtId="18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3">
    <xf numFmtId="0" fontId="0" fillId="0" borderId="0" xfId="0">
      <alignment vertical="center"/>
    </xf>
    <xf numFmtId="0" fontId="46" fillId="0" borderId="0" xfId="0" applyFont="1">
      <alignment vertical="center"/>
    </xf>
    <xf numFmtId="0" fontId="9" fillId="0" borderId="0" xfId="0" applyFont="1">
      <alignment vertical="center"/>
    </xf>
    <xf numFmtId="0" fontId="51" fillId="0" borderId="0" xfId="0" applyFont="1" applyAlignment="1">
      <alignment vertical="center" wrapText="1"/>
    </xf>
    <xf numFmtId="0" fontId="55" fillId="0" borderId="0" xfId="0" applyFon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42" fontId="52" fillId="0" borderId="0" xfId="100" applyFont="1" applyProtection="1">
      <alignment vertical="center"/>
      <protection locked="0"/>
    </xf>
    <xf numFmtId="0" fontId="46" fillId="25" borderId="0" xfId="0" applyFont="1" applyFill="1" applyAlignment="1" applyProtection="1">
      <alignment vertical="center" shrinkToFit="1"/>
      <protection locked="0"/>
    </xf>
    <xf numFmtId="0" fontId="46" fillId="25" borderId="0" xfId="0" applyFont="1" applyFill="1" applyAlignment="1" applyProtection="1">
      <alignment horizontal="center" vertical="center"/>
      <protection locked="0"/>
    </xf>
    <xf numFmtId="0" fontId="0" fillId="25" borderId="0" xfId="0" applyFill="1" applyAlignment="1" applyProtection="1">
      <alignment horizontal="center" vertical="center"/>
      <protection locked="0"/>
    </xf>
    <xf numFmtId="0" fontId="46" fillId="0" borderId="0" xfId="0" applyFont="1" applyProtection="1">
      <alignment vertical="center"/>
      <protection locked="0"/>
    </xf>
    <xf numFmtId="0" fontId="54" fillId="25" borderId="0" xfId="0" applyFont="1" applyFill="1" applyAlignment="1" applyProtection="1">
      <alignment vertical="center" shrinkToFit="1"/>
      <protection locked="0"/>
    </xf>
    <xf numFmtId="0" fontId="46" fillId="25" borderId="0" xfId="0" applyFont="1" applyFill="1" applyProtection="1">
      <alignment vertical="center"/>
      <protection locked="0"/>
    </xf>
    <xf numFmtId="0" fontId="61" fillId="25" borderId="0" xfId="0" applyFont="1" applyFill="1" applyAlignment="1" applyProtection="1">
      <alignment horizontal="centerContinuous" vertical="center"/>
      <protection locked="0"/>
    </xf>
    <xf numFmtId="0" fontId="46" fillId="25" borderId="0" xfId="0" applyFont="1" applyFill="1" applyAlignment="1" applyProtection="1">
      <alignment horizontal="center" vertical="center" shrinkToFit="1"/>
      <protection locked="0"/>
    </xf>
    <xf numFmtId="0" fontId="61" fillId="25" borderId="0" xfId="0" applyFont="1" applyFill="1" applyAlignment="1" applyProtection="1">
      <alignment horizontal="center" vertical="center" shrinkToFit="1"/>
      <protection locked="0"/>
    </xf>
    <xf numFmtId="0" fontId="0" fillId="26" borderId="0" xfId="0" applyFill="1" applyProtection="1">
      <alignment vertical="center"/>
      <protection hidden="1"/>
    </xf>
    <xf numFmtId="0" fontId="60" fillId="0" borderId="0" xfId="0" applyFont="1" applyAlignment="1" applyProtection="1">
      <alignment horizontal="centerContinuous" vertical="center"/>
      <protection hidden="1"/>
    </xf>
    <xf numFmtId="42" fontId="47" fillId="0" borderId="0" xfId="100" applyFont="1" applyProtection="1">
      <alignment vertical="center"/>
      <protection hidden="1"/>
    </xf>
    <xf numFmtId="0" fontId="19" fillId="26" borderId="0" xfId="0" applyFont="1" applyFill="1" applyProtection="1">
      <alignment vertical="center"/>
      <protection hidden="1"/>
    </xf>
    <xf numFmtId="0" fontId="65" fillId="25" borderId="0" xfId="0" applyFont="1" applyFill="1" applyAlignment="1" applyProtection="1">
      <alignment horizontal="centerContinuous" vertical="center"/>
      <protection hidden="1"/>
    </xf>
    <xf numFmtId="0" fontId="69" fillId="25" borderId="0" xfId="0" applyFont="1" applyFill="1" applyProtection="1">
      <alignment vertical="center"/>
      <protection hidden="1"/>
    </xf>
    <xf numFmtId="0" fontId="69" fillId="26" borderId="0" xfId="0" applyFont="1" applyFill="1" applyProtection="1">
      <alignment vertical="center"/>
      <protection hidden="1"/>
    </xf>
    <xf numFmtId="0" fontId="69" fillId="26" borderId="0" xfId="0" applyFont="1" applyFill="1" applyAlignment="1" applyProtection="1">
      <alignment horizontal="center" vertical="center"/>
      <protection hidden="1"/>
    </xf>
    <xf numFmtId="0" fontId="71" fillId="0" borderId="0" xfId="0" applyFont="1" applyAlignment="1" applyProtection="1">
      <alignment horizontal="centerContinuous" vertical="center"/>
      <protection locked="0"/>
    </xf>
    <xf numFmtId="42" fontId="72" fillId="0" borderId="0" xfId="100" applyFont="1" applyProtection="1">
      <alignment vertical="center"/>
      <protection locked="0"/>
    </xf>
    <xf numFmtId="0" fontId="74" fillId="0" borderId="0" xfId="0" applyFont="1" applyProtection="1">
      <alignment vertical="center"/>
      <protection locked="0"/>
    </xf>
    <xf numFmtId="0" fontId="61" fillId="0" borderId="0" xfId="0" applyFont="1" applyAlignment="1" applyProtection="1">
      <alignment horizontal="centerContinuous" vertical="center"/>
      <protection locked="0"/>
    </xf>
    <xf numFmtId="42" fontId="48" fillId="0" borderId="0" xfId="100" applyFont="1" applyProtection="1">
      <alignment vertical="center"/>
      <protection locked="0"/>
    </xf>
    <xf numFmtId="0" fontId="54" fillId="0" borderId="0" xfId="0" applyFont="1" applyAlignment="1" applyProtection="1">
      <alignment vertical="center" shrinkToFit="1"/>
      <protection locked="0"/>
    </xf>
    <xf numFmtId="0" fontId="53" fillId="26" borderId="21" xfId="0" applyFont="1" applyFill="1" applyBorder="1" applyAlignment="1" applyProtection="1">
      <alignment horizontal="center" wrapText="1"/>
      <protection locked="0"/>
    </xf>
    <xf numFmtId="0" fontId="53" fillId="26" borderId="25" xfId="0" applyFont="1" applyFill="1" applyBorder="1" applyAlignment="1" applyProtection="1">
      <alignment horizontal="center" wrapText="1"/>
      <protection locked="0"/>
    </xf>
    <xf numFmtId="0" fontId="54" fillId="0" borderId="0" xfId="0" applyFont="1" applyProtection="1">
      <alignment vertical="center"/>
      <protection locked="0"/>
    </xf>
    <xf numFmtId="9" fontId="69" fillId="26" borderId="0" xfId="0" applyNumberFormat="1" applyFont="1" applyFill="1" applyAlignment="1" applyProtection="1">
      <alignment horizontal="center" vertical="center"/>
      <protection hidden="1"/>
    </xf>
    <xf numFmtId="0" fontId="60" fillId="25" borderId="0" xfId="0" applyFont="1" applyFill="1" applyProtection="1">
      <alignment vertical="center"/>
      <protection locked="0"/>
    </xf>
    <xf numFmtId="0" fontId="75" fillId="25" borderId="0" xfId="0" applyFont="1" applyFill="1" applyProtection="1">
      <alignment vertical="center"/>
      <protection locked="0"/>
    </xf>
    <xf numFmtId="0" fontId="76" fillId="25" borderId="0" xfId="0" applyFont="1" applyFill="1" applyProtection="1">
      <alignment vertical="center"/>
      <protection locked="0"/>
    </xf>
    <xf numFmtId="0" fontId="53" fillId="26" borderId="22" xfId="0" applyFont="1" applyFill="1" applyBorder="1" applyAlignment="1" applyProtection="1">
      <alignment horizontal="centerContinuous" vertical="center" wrapText="1"/>
      <protection locked="0"/>
    </xf>
    <xf numFmtId="0" fontId="53" fillId="26" borderId="27" xfId="0" applyFont="1" applyFill="1" applyBorder="1" applyAlignment="1" applyProtection="1">
      <alignment horizontal="centerContinuous" vertical="center" wrapText="1"/>
      <protection locked="0"/>
    </xf>
    <xf numFmtId="0" fontId="53" fillId="26" borderId="35" xfId="0" applyFont="1" applyFill="1" applyBorder="1" applyAlignment="1" applyProtection="1">
      <alignment horizontal="centerContinuous" vertical="center" wrapText="1"/>
      <protection locked="0"/>
    </xf>
    <xf numFmtId="0" fontId="51" fillId="26" borderId="37" xfId="0" applyFont="1" applyFill="1" applyBorder="1" applyAlignment="1" applyProtection="1">
      <alignment horizontal="centerContinuous" vertical="center" wrapText="1"/>
      <protection hidden="1"/>
    </xf>
    <xf numFmtId="0" fontId="51" fillId="26" borderId="35" xfId="0" applyFont="1" applyFill="1" applyBorder="1" applyAlignment="1" applyProtection="1">
      <alignment horizontal="centerContinuous" vertical="center" wrapText="1"/>
      <protection hidden="1"/>
    </xf>
    <xf numFmtId="42" fontId="73" fillId="26" borderId="30" xfId="100" applyFont="1" applyFill="1" applyBorder="1" applyAlignment="1" applyProtection="1">
      <alignment horizontal="centerContinuous" vertical="center"/>
      <protection locked="0"/>
    </xf>
    <xf numFmtId="42" fontId="73" fillId="26" borderId="31" xfId="100" applyFont="1" applyFill="1" applyBorder="1" applyAlignment="1" applyProtection="1">
      <alignment horizontal="centerContinuous" vertical="center"/>
      <protection locked="0"/>
    </xf>
    <xf numFmtId="42" fontId="73" fillId="26" borderId="37" xfId="100" applyFont="1" applyFill="1" applyBorder="1" applyAlignment="1" applyProtection="1">
      <alignment horizontal="centerContinuous" vertical="center"/>
      <protection locked="0"/>
    </xf>
    <xf numFmtId="0" fontId="74" fillId="26" borderId="38" xfId="0" applyFont="1" applyFill="1" applyBorder="1" applyAlignment="1" applyProtection="1">
      <alignment horizontal="centerContinuous" vertical="center"/>
      <protection locked="0"/>
    </xf>
    <xf numFmtId="0" fontId="74" fillId="26" borderId="35" xfId="0" applyFont="1" applyFill="1" applyBorder="1" applyAlignment="1" applyProtection="1">
      <alignment horizontal="centerContinuous" vertical="center"/>
      <protection locked="0"/>
    </xf>
    <xf numFmtId="0" fontId="69" fillId="25" borderId="0" xfId="0" applyFont="1" applyFill="1" applyProtection="1">
      <alignment vertical="center"/>
      <protection locked="0"/>
    </xf>
    <xf numFmtId="0" fontId="60" fillId="0" borderId="0" xfId="0" applyFo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1" fontId="53" fillId="0" borderId="24" xfId="0" applyNumberFormat="1" applyFont="1" applyBorder="1" applyAlignment="1" applyProtection="1">
      <alignment horizontal="center" vertical="center" wrapText="1"/>
      <protection locked="0"/>
    </xf>
    <xf numFmtId="0" fontId="51" fillId="26" borderId="27" xfId="0" applyFont="1" applyFill="1" applyBorder="1" applyAlignment="1" applyProtection="1">
      <alignment horizontal="center" wrapText="1"/>
      <protection locked="0"/>
    </xf>
    <xf numFmtId="0" fontId="48" fillId="26" borderId="25" xfId="0" applyFont="1" applyFill="1" applyBorder="1" applyAlignment="1" applyProtection="1">
      <alignment horizontal="centerContinuous" shrinkToFit="1"/>
      <protection locked="0"/>
    </xf>
    <xf numFmtId="0" fontId="78" fillId="29" borderId="1" xfId="0" applyFont="1" applyFill="1" applyBorder="1" applyAlignment="1" applyProtection="1">
      <alignment horizontal="center" vertical="center"/>
      <protection locked="0"/>
    </xf>
    <xf numFmtId="186" fontId="68" fillId="29" borderId="1" xfId="0" applyNumberFormat="1" applyFont="1" applyFill="1" applyBorder="1" applyAlignment="1" applyProtection="1">
      <alignment horizontal="center" vertical="center" wrapText="1"/>
      <protection hidden="1"/>
    </xf>
    <xf numFmtId="41" fontId="68" fillId="29" borderId="1" xfId="0" applyNumberFormat="1" applyFont="1" applyFill="1" applyBorder="1" applyAlignment="1" applyProtection="1">
      <alignment horizontal="center" vertical="center"/>
      <protection hidden="1"/>
    </xf>
    <xf numFmtId="41" fontId="68" fillId="29" borderId="1" xfId="81" applyFont="1" applyFill="1" applyBorder="1" applyAlignment="1" applyProtection="1">
      <alignment horizontal="center" vertical="center" wrapText="1"/>
      <protection hidden="1"/>
    </xf>
    <xf numFmtId="9" fontId="68" fillId="29" borderId="1" xfId="81" applyNumberFormat="1" applyFont="1" applyFill="1" applyBorder="1" applyAlignment="1" applyProtection="1">
      <alignment horizontal="center" vertical="center" wrapText="1"/>
      <protection hidden="1"/>
    </xf>
    <xf numFmtId="41" fontId="70" fillId="29" borderId="1" xfId="81" applyFont="1" applyFill="1" applyBorder="1" applyAlignment="1" applyProtection="1">
      <alignment horizontal="center" vertical="center" wrapText="1"/>
      <protection hidden="1"/>
    </xf>
    <xf numFmtId="41" fontId="53" fillId="0" borderId="1" xfId="0" applyNumberFormat="1" applyFont="1" applyBorder="1" applyAlignment="1" applyProtection="1">
      <alignment horizontal="center" vertical="center" wrapText="1"/>
      <protection locked="0"/>
    </xf>
    <xf numFmtId="0" fontId="53" fillId="26" borderId="43" xfId="0" applyFont="1" applyFill="1" applyBorder="1" applyAlignment="1" applyProtection="1">
      <alignment horizontal="center" vertical="top" wrapText="1"/>
      <protection locked="0"/>
    </xf>
    <xf numFmtId="0" fontId="53" fillId="26" borderId="25" xfId="0" applyFont="1" applyFill="1" applyBorder="1" applyAlignment="1" applyProtection="1">
      <alignment horizontal="center" vertical="center"/>
      <protection locked="0"/>
    </xf>
    <xf numFmtId="0" fontId="53" fillId="26" borderId="25" xfId="0" applyFont="1" applyFill="1" applyBorder="1" applyAlignment="1" applyProtection="1">
      <alignment horizontal="center" vertical="center" wrapText="1"/>
      <protection locked="0"/>
    </xf>
    <xf numFmtId="0" fontId="53" fillId="26" borderId="43" xfId="0" applyFont="1" applyFill="1" applyBorder="1" applyAlignment="1" applyProtection="1">
      <alignment horizontal="center" vertical="top"/>
      <protection locked="0"/>
    </xf>
    <xf numFmtId="0" fontId="48" fillId="26" borderId="43" xfId="0" applyFont="1" applyFill="1" applyBorder="1" applyAlignment="1" applyProtection="1">
      <alignment horizontal="center" vertical="top" wrapText="1" shrinkToFit="1"/>
      <protection locked="0"/>
    </xf>
    <xf numFmtId="0" fontId="48" fillId="26" borderId="43" xfId="0" applyFont="1" applyFill="1" applyBorder="1" applyAlignment="1" applyProtection="1">
      <alignment horizontal="center" vertical="center" wrapText="1" shrinkToFit="1"/>
      <protection locked="0"/>
    </xf>
    <xf numFmtId="0" fontId="51" fillId="26" borderId="25" xfId="0" applyFont="1" applyFill="1" applyBorder="1" applyAlignment="1" applyProtection="1">
      <alignment horizontal="center" vertical="center" wrapText="1"/>
      <protection hidden="1"/>
    </xf>
    <xf numFmtId="0" fontId="73" fillId="26" borderId="25" xfId="0" applyFont="1" applyFill="1" applyBorder="1" applyAlignment="1" applyProtection="1">
      <alignment horizontal="center" vertical="center"/>
      <protection locked="0"/>
    </xf>
    <xf numFmtId="0" fontId="73" fillId="26" borderId="25" xfId="0" applyFont="1" applyFill="1" applyBorder="1" applyAlignment="1" applyProtection="1">
      <alignment horizontal="center" vertical="center" wrapText="1"/>
      <protection locked="0"/>
    </xf>
    <xf numFmtId="0" fontId="51" fillId="26" borderId="46" xfId="0" applyFont="1" applyFill="1" applyBorder="1" applyAlignment="1" applyProtection="1">
      <alignment horizontal="center" vertical="top" wrapText="1"/>
      <protection locked="0"/>
    </xf>
    <xf numFmtId="0" fontId="53" fillId="30" borderId="21" xfId="0" applyFont="1" applyFill="1" applyBorder="1" applyAlignment="1" applyProtection="1">
      <alignment horizontal="center" wrapText="1"/>
      <protection locked="0"/>
    </xf>
    <xf numFmtId="0" fontId="53" fillId="30" borderId="22" xfId="0" applyFont="1" applyFill="1" applyBorder="1" applyAlignment="1" applyProtection="1">
      <alignment horizontal="centerContinuous" vertical="center" wrapText="1"/>
      <protection locked="0"/>
    </xf>
    <xf numFmtId="0" fontId="53" fillId="30" borderId="27" xfId="0" applyFont="1" applyFill="1" applyBorder="1" applyAlignment="1" applyProtection="1">
      <alignment horizontal="centerContinuous" vertical="center" wrapText="1"/>
      <protection locked="0"/>
    </xf>
    <xf numFmtId="0" fontId="53" fillId="30" borderId="35" xfId="0" applyFont="1" applyFill="1" applyBorder="1" applyAlignment="1" applyProtection="1">
      <alignment horizontal="centerContinuous" vertical="center" wrapText="1"/>
      <protection locked="0"/>
    </xf>
    <xf numFmtId="0" fontId="53" fillId="30" borderId="30" xfId="0" applyFont="1" applyFill="1" applyBorder="1" applyAlignment="1" applyProtection="1">
      <alignment horizontal="centerContinuous" vertical="center" wrapText="1"/>
      <protection locked="0"/>
    </xf>
    <xf numFmtId="0" fontId="53" fillId="30" borderId="36" xfId="0" applyFont="1" applyFill="1" applyBorder="1" applyAlignment="1" applyProtection="1">
      <alignment horizontal="centerContinuous" vertical="center" wrapText="1"/>
      <protection locked="0"/>
    </xf>
    <xf numFmtId="0" fontId="48" fillId="30" borderId="42" xfId="0" applyFont="1" applyFill="1" applyBorder="1" applyAlignment="1" applyProtection="1">
      <alignment horizontal="centerContinuous" vertical="center" shrinkToFit="1"/>
      <protection locked="0"/>
    </xf>
    <xf numFmtId="0" fontId="48" fillId="30" borderId="24" xfId="0" applyFont="1" applyFill="1" applyBorder="1" applyAlignment="1" applyProtection="1">
      <alignment horizontal="centerContinuous" vertical="center" shrinkToFit="1"/>
      <protection locked="0"/>
    </xf>
    <xf numFmtId="0" fontId="53" fillId="30" borderId="25" xfId="0" applyFont="1" applyFill="1" applyBorder="1" applyAlignment="1" applyProtection="1">
      <alignment horizontal="center" wrapText="1"/>
      <protection locked="0"/>
    </xf>
    <xf numFmtId="0" fontId="67" fillId="30" borderId="25" xfId="0" applyFont="1" applyFill="1" applyBorder="1" applyAlignment="1" applyProtection="1">
      <alignment horizontal="center" wrapText="1"/>
      <protection locked="0"/>
    </xf>
    <xf numFmtId="0" fontId="67" fillId="30" borderId="36" xfId="0" applyFont="1" applyFill="1" applyBorder="1" applyAlignment="1" applyProtection="1">
      <alignment horizontal="centerContinuous" vertical="center" wrapText="1"/>
      <protection hidden="1"/>
    </xf>
    <xf numFmtId="0" fontId="67" fillId="30" borderId="25" xfId="0" applyFont="1" applyFill="1" applyBorder="1" applyAlignment="1" applyProtection="1">
      <alignment horizontal="centerContinuous" wrapText="1"/>
      <protection hidden="1"/>
    </xf>
    <xf numFmtId="9" fontId="67" fillId="30" borderId="25" xfId="0" applyNumberFormat="1" applyFont="1" applyFill="1" applyBorder="1" applyAlignment="1" applyProtection="1">
      <alignment horizontal="center" wrapText="1"/>
      <protection hidden="1"/>
    </xf>
    <xf numFmtId="0" fontId="51" fillId="30" borderId="37" xfId="0" applyFont="1" applyFill="1" applyBorder="1" applyAlignment="1" applyProtection="1">
      <alignment horizontal="centerContinuous" vertical="center" wrapText="1"/>
      <protection hidden="1"/>
    </xf>
    <xf numFmtId="0" fontId="51" fillId="30" borderId="35" xfId="0" applyFont="1" applyFill="1" applyBorder="1" applyAlignment="1" applyProtection="1">
      <alignment horizontal="centerContinuous" vertical="center" wrapText="1"/>
      <protection hidden="1"/>
    </xf>
    <xf numFmtId="42" fontId="73" fillId="30" borderId="30" xfId="100" applyFont="1" applyFill="1" applyBorder="1" applyAlignment="1" applyProtection="1">
      <alignment horizontal="centerContinuous" vertical="center"/>
      <protection locked="0"/>
    </xf>
    <xf numFmtId="42" fontId="73" fillId="30" borderId="31" xfId="100" applyFont="1" applyFill="1" applyBorder="1" applyAlignment="1" applyProtection="1">
      <alignment horizontal="centerContinuous" vertical="center"/>
      <protection locked="0"/>
    </xf>
    <xf numFmtId="42" fontId="53" fillId="30" borderId="31" xfId="100" applyFont="1" applyFill="1" applyBorder="1" applyAlignment="1" applyProtection="1">
      <alignment horizontal="centerContinuous" vertical="center" shrinkToFit="1"/>
      <protection locked="0"/>
    </xf>
    <xf numFmtId="42" fontId="53" fillId="30" borderId="36" xfId="100" applyFont="1" applyFill="1" applyBorder="1" applyAlignment="1" applyProtection="1">
      <alignment horizontal="centerContinuous" vertical="center" shrinkToFit="1"/>
      <protection locked="0"/>
    </xf>
    <xf numFmtId="42" fontId="73" fillId="30" borderId="37" xfId="100" applyFont="1" applyFill="1" applyBorder="1" applyAlignment="1" applyProtection="1">
      <alignment horizontal="centerContinuous" vertical="center"/>
      <protection locked="0"/>
    </xf>
    <xf numFmtId="0" fontId="74" fillId="30" borderId="38" xfId="0" applyFont="1" applyFill="1" applyBorder="1" applyAlignment="1" applyProtection="1">
      <alignment horizontal="centerContinuous" vertical="center"/>
      <protection locked="0"/>
    </xf>
    <xf numFmtId="0" fontId="74" fillId="30" borderId="35" xfId="0" applyFont="1" applyFill="1" applyBorder="1" applyAlignment="1" applyProtection="1">
      <alignment horizontal="centerContinuous" vertical="center"/>
      <protection locked="0"/>
    </xf>
    <xf numFmtId="0" fontId="53" fillId="30" borderId="43" xfId="0" applyFont="1" applyFill="1" applyBorder="1" applyAlignment="1" applyProtection="1">
      <alignment horizontal="center" vertical="top" wrapText="1"/>
      <protection locked="0"/>
    </xf>
    <xf numFmtId="0" fontId="53" fillId="30" borderId="25" xfId="0" applyFont="1" applyFill="1" applyBorder="1" applyAlignment="1" applyProtection="1">
      <alignment horizontal="center" vertical="center"/>
      <protection locked="0"/>
    </xf>
    <xf numFmtId="0" fontId="53" fillId="30" borderId="25" xfId="0" applyFont="1" applyFill="1" applyBorder="1" applyAlignment="1" applyProtection="1">
      <alignment horizontal="center" vertical="center" wrapText="1"/>
      <protection locked="0"/>
    </xf>
    <xf numFmtId="185" fontId="53" fillId="30" borderId="25" xfId="0" applyNumberFormat="1" applyFont="1" applyFill="1" applyBorder="1" applyAlignment="1" applyProtection="1">
      <alignment horizontal="center" vertical="center" shrinkToFit="1"/>
      <protection locked="0"/>
    </xf>
    <xf numFmtId="185" fontId="53" fillId="30" borderId="25" xfId="0" applyNumberFormat="1" applyFont="1" applyFill="1" applyBorder="1" applyAlignment="1" applyProtection="1">
      <alignment horizontal="center" vertical="center" wrapText="1" shrinkToFit="1"/>
      <protection locked="0"/>
    </xf>
    <xf numFmtId="0" fontId="48" fillId="30" borderId="43" xfId="0" applyFont="1" applyFill="1" applyBorder="1" applyAlignment="1" applyProtection="1">
      <alignment horizontal="center" vertical="center" wrapText="1" shrinkToFit="1"/>
      <protection locked="0"/>
    </xf>
    <xf numFmtId="0" fontId="53" fillId="30" borderId="43" xfId="0" applyFont="1" applyFill="1" applyBorder="1" applyAlignment="1" applyProtection="1">
      <alignment horizontal="center" vertical="top"/>
      <protection locked="0"/>
    </xf>
    <xf numFmtId="0" fontId="67" fillId="30" borderId="43" xfId="0" applyFont="1" applyFill="1" applyBorder="1" applyAlignment="1" applyProtection="1">
      <alignment horizontal="center" vertical="top"/>
      <protection locked="0"/>
    </xf>
    <xf numFmtId="0" fontId="67" fillId="30" borderId="25" xfId="0" applyFont="1" applyFill="1" applyBorder="1" applyAlignment="1" applyProtection="1">
      <alignment horizontal="center" vertical="center" wrapText="1"/>
      <protection hidden="1"/>
    </xf>
    <xf numFmtId="0" fontId="67" fillId="30" borderId="43" xfId="0" applyFont="1" applyFill="1" applyBorder="1" applyAlignment="1" applyProtection="1">
      <alignment horizontal="center" vertical="top"/>
      <protection hidden="1"/>
    </xf>
    <xf numFmtId="9" fontId="67" fillId="30" borderId="43" xfId="0" applyNumberFormat="1" applyFont="1" applyFill="1" applyBorder="1" applyAlignment="1" applyProtection="1">
      <alignment horizontal="center" vertical="top"/>
      <protection hidden="1"/>
    </xf>
    <xf numFmtId="0" fontId="51" fillId="30" borderId="25" xfId="0" applyFont="1" applyFill="1" applyBorder="1" applyAlignment="1" applyProtection="1">
      <alignment horizontal="center" vertical="center" wrapText="1"/>
      <protection hidden="1"/>
    </xf>
    <xf numFmtId="0" fontId="73" fillId="30" borderId="25" xfId="0" applyFont="1" applyFill="1" applyBorder="1" applyAlignment="1" applyProtection="1">
      <alignment horizontal="center" vertical="center"/>
      <protection locked="0"/>
    </xf>
    <xf numFmtId="0" fontId="53" fillId="30" borderId="25" xfId="0" applyFont="1" applyFill="1" applyBorder="1" applyAlignment="1" applyProtection="1">
      <alignment horizontal="center" vertical="center" shrinkToFit="1"/>
      <protection locked="0"/>
    </xf>
    <xf numFmtId="0" fontId="73" fillId="30" borderId="25" xfId="0" applyFont="1" applyFill="1" applyBorder="1" applyAlignment="1" applyProtection="1">
      <alignment horizontal="center" vertical="center" wrapText="1"/>
      <protection locked="0"/>
    </xf>
    <xf numFmtId="0" fontId="53" fillId="30" borderId="28" xfId="0" applyFont="1" applyFill="1" applyBorder="1" applyAlignment="1" applyProtection="1">
      <alignment horizontal="centerContinuous" vertical="center" wrapText="1"/>
      <protection locked="0"/>
    </xf>
    <xf numFmtId="0" fontId="53" fillId="30" borderId="20" xfId="0" applyFont="1" applyFill="1" applyBorder="1" applyAlignment="1" applyProtection="1">
      <alignment horizontal="centerContinuous" vertical="center" wrapText="1"/>
      <protection locked="0"/>
    </xf>
    <xf numFmtId="0" fontId="53" fillId="30" borderId="23" xfId="0" applyFont="1" applyFill="1" applyBorder="1" applyAlignment="1" applyProtection="1">
      <alignment horizontal="centerContinuous" vertical="center" wrapText="1"/>
      <protection locked="0"/>
    </xf>
    <xf numFmtId="0" fontId="53" fillId="30" borderId="26" xfId="0" applyFont="1" applyFill="1" applyBorder="1" applyAlignment="1" applyProtection="1">
      <alignment horizontal="centerContinuous" vertical="center" wrapText="1"/>
      <protection locked="0"/>
    </xf>
    <xf numFmtId="0" fontId="53" fillId="30" borderId="27" xfId="0" applyFont="1" applyFill="1" applyBorder="1" applyAlignment="1" applyProtection="1">
      <alignment horizontal="center" wrapText="1"/>
      <protection locked="0"/>
    </xf>
    <xf numFmtId="0" fontId="53" fillId="30" borderId="27" xfId="0" applyFont="1" applyFill="1" applyBorder="1" applyAlignment="1" applyProtection="1">
      <alignment horizontal="center" vertical="center" wrapText="1"/>
      <protection locked="0"/>
    </xf>
    <xf numFmtId="0" fontId="53" fillId="30" borderId="21" xfId="0" applyFont="1" applyFill="1" applyBorder="1" applyAlignment="1" applyProtection="1">
      <alignment horizontal="center" vertical="center" wrapText="1"/>
      <protection locked="0"/>
    </xf>
    <xf numFmtId="0" fontId="53" fillId="30" borderId="22" xfId="0" applyFont="1" applyFill="1" applyBorder="1" applyAlignment="1" applyProtection="1">
      <alignment horizontal="center" vertical="center" wrapText="1"/>
      <protection locked="0"/>
    </xf>
    <xf numFmtId="0" fontId="53" fillId="30" borderId="39" xfId="0" applyFont="1" applyFill="1" applyBorder="1" applyAlignment="1" applyProtection="1">
      <alignment horizontal="center" vertical="top" wrapText="1"/>
      <protection locked="0"/>
    </xf>
    <xf numFmtId="0" fontId="53" fillId="0" borderId="1" xfId="0" applyFont="1" applyBorder="1" applyAlignment="1" applyProtection="1">
      <alignment horizontal="center" vertical="center" wrapText="1"/>
      <protection locked="0"/>
    </xf>
    <xf numFmtId="0" fontId="48" fillId="26" borderId="25" xfId="0" applyFont="1" applyFill="1" applyBorder="1" applyAlignment="1" applyProtection="1">
      <alignment horizontal="center" shrinkToFit="1"/>
      <protection locked="0"/>
    </xf>
    <xf numFmtId="0" fontId="0" fillId="31" borderId="0" xfId="0" applyFill="1">
      <alignment vertical="center"/>
    </xf>
    <xf numFmtId="183" fontId="64" fillId="31" borderId="1" xfId="154" applyNumberFormat="1" applyFont="1" applyFill="1" applyBorder="1" applyAlignment="1">
      <alignment horizontal="center" vertical="center" wrapText="1"/>
    </xf>
    <xf numFmtId="183" fontId="58" fillId="31" borderId="1" xfId="154" applyNumberFormat="1" applyFont="1" applyFill="1" applyBorder="1" applyAlignment="1">
      <alignment horizontal="center" vertical="center" wrapText="1"/>
    </xf>
    <xf numFmtId="183" fontId="114" fillId="31" borderId="1" xfId="154" applyNumberFormat="1" applyFont="1" applyFill="1" applyBorder="1" applyAlignment="1">
      <alignment horizontal="center" vertical="center" wrapText="1"/>
    </xf>
    <xf numFmtId="183" fontId="16" fillId="31" borderId="1" xfId="154" applyNumberFormat="1" applyFont="1" applyFill="1" applyBorder="1" applyAlignment="1">
      <alignment horizontal="center" vertical="center" wrapText="1"/>
    </xf>
    <xf numFmtId="0" fontId="49" fillId="31" borderId="1" xfId="154" applyFont="1" applyFill="1" applyBorder="1" applyAlignment="1">
      <alignment horizontal="center" vertical="center" wrapText="1"/>
    </xf>
    <xf numFmtId="0" fontId="54" fillId="0" borderId="18" xfId="0" applyFont="1" applyBorder="1" applyAlignment="1">
      <alignment horizontal="center" vertical="center" wrapText="1"/>
    </xf>
    <xf numFmtId="0" fontId="48" fillId="30" borderId="3" xfId="0" applyFont="1" applyFill="1" applyBorder="1" applyAlignment="1" applyProtection="1">
      <alignment horizontal="centerContinuous" vertical="center" shrinkToFit="1"/>
      <protection locked="0"/>
    </xf>
    <xf numFmtId="0" fontId="53" fillId="30" borderId="42" xfId="0" applyFont="1" applyFill="1" applyBorder="1" applyAlignment="1" applyProtection="1">
      <alignment horizontal="centerContinuous" vertical="center" shrinkToFit="1"/>
      <protection locked="0"/>
    </xf>
    <xf numFmtId="0" fontId="53" fillId="30" borderId="24" xfId="0" applyFont="1" applyFill="1" applyBorder="1" applyAlignment="1" applyProtection="1">
      <alignment horizontal="centerContinuous" vertical="center" shrinkToFit="1"/>
      <protection locked="0"/>
    </xf>
    <xf numFmtId="0" fontId="74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 applyProtection="1">
      <alignment vertical="center" shrinkToFit="1"/>
      <protection locked="0"/>
    </xf>
    <xf numFmtId="0" fontId="78" fillId="29" borderId="48" xfId="0" applyFont="1" applyFill="1" applyBorder="1" applyAlignment="1" applyProtection="1">
      <alignment horizontal="center" vertical="center"/>
      <protection locked="0"/>
    </xf>
    <xf numFmtId="186" fontId="68" fillId="29" borderId="48" xfId="0" applyNumberFormat="1" applyFont="1" applyFill="1" applyBorder="1" applyAlignment="1" applyProtection="1">
      <alignment horizontal="center" vertical="center" wrapText="1"/>
      <protection hidden="1"/>
    </xf>
    <xf numFmtId="41" fontId="68" fillId="29" borderId="48" xfId="0" applyNumberFormat="1" applyFont="1" applyFill="1" applyBorder="1" applyAlignment="1" applyProtection="1">
      <alignment horizontal="center" vertical="center"/>
      <protection hidden="1"/>
    </xf>
    <xf numFmtId="41" fontId="68" fillId="29" borderId="48" xfId="81" applyFont="1" applyFill="1" applyBorder="1" applyAlignment="1" applyProtection="1">
      <alignment horizontal="center" vertical="center" wrapText="1"/>
      <protection hidden="1"/>
    </xf>
    <xf numFmtId="9" fontId="68" fillId="29" borderId="48" xfId="81" applyNumberFormat="1" applyFont="1" applyFill="1" applyBorder="1" applyAlignment="1" applyProtection="1">
      <alignment horizontal="center" vertical="center" wrapText="1"/>
      <protection hidden="1"/>
    </xf>
    <xf numFmtId="0" fontId="46" fillId="0" borderId="0" xfId="0" applyFont="1" applyAlignment="1" applyProtection="1">
      <alignment horizontal="center" vertical="center"/>
      <protection locked="0"/>
    </xf>
    <xf numFmtId="0" fontId="69" fillId="0" borderId="0" xfId="0" applyFont="1" applyAlignment="1" applyProtection="1">
      <alignment horizontal="center" vertical="center"/>
      <protection hidden="1"/>
    </xf>
    <xf numFmtId="0" fontId="76" fillId="0" borderId="0" xfId="0" applyFont="1" applyProtection="1">
      <alignment vertical="center"/>
      <protection locked="0"/>
    </xf>
    <xf numFmtId="41" fontId="117" fillId="29" borderId="48" xfId="81" applyFont="1" applyFill="1" applyBorder="1" applyAlignment="1" applyProtection="1">
      <alignment horizontal="center" vertical="center" wrapText="1"/>
      <protection locked="0"/>
    </xf>
    <xf numFmtId="41" fontId="67" fillId="29" borderId="1" xfId="0" applyNumberFormat="1" applyFont="1" applyFill="1" applyBorder="1" applyAlignment="1" applyProtection="1">
      <alignment horizontal="center" vertical="center" wrapText="1"/>
      <protection hidden="1"/>
    </xf>
    <xf numFmtId="41" fontId="117" fillId="29" borderId="1" xfId="81" applyFont="1" applyFill="1" applyBorder="1" applyAlignment="1" applyProtection="1">
      <alignment horizontal="center" vertical="center" wrapText="1"/>
      <protection locked="0"/>
    </xf>
    <xf numFmtId="0" fontId="49" fillId="33" borderId="53" xfId="154" applyFont="1" applyFill="1" applyBorder="1" applyAlignment="1">
      <alignment horizontal="centerContinuous" vertical="center" wrapText="1"/>
    </xf>
    <xf numFmtId="182" fontId="54" fillId="33" borderId="1" xfId="0" applyNumberFormat="1" applyFont="1" applyFill="1" applyBorder="1" applyAlignment="1">
      <alignment horizontal="center" vertical="center"/>
    </xf>
    <xf numFmtId="181" fontId="112" fillId="32" borderId="18" xfId="0" applyNumberFormat="1" applyFont="1" applyFill="1" applyBorder="1" applyAlignment="1">
      <alignment horizontal="center" vertical="center"/>
    </xf>
    <xf numFmtId="181" fontId="113" fillId="32" borderId="18" xfId="0" applyNumberFormat="1" applyFont="1" applyFill="1" applyBorder="1" applyAlignment="1">
      <alignment horizontal="center" vertical="center" wrapText="1"/>
    </xf>
    <xf numFmtId="181" fontId="115" fillId="32" borderId="18" xfId="0" applyNumberFormat="1" applyFont="1" applyFill="1" applyBorder="1" applyAlignment="1">
      <alignment horizontal="center" vertical="center" wrapText="1"/>
    </xf>
    <xf numFmtId="181" fontId="119" fillId="32" borderId="18" xfId="0" applyNumberFormat="1" applyFont="1" applyFill="1" applyBorder="1" applyAlignment="1">
      <alignment horizontal="center" vertical="center" wrapText="1"/>
    </xf>
    <xf numFmtId="181" fontId="50" fillId="32" borderId="18" xfId="0" applyNumberFormat="1" applyFont="1" applyFill="1" applyBorder="1" applyAlignment="1">
      <alignment horizontal="center" vertical="center" wrapText="1"/>
    </xf>
    <xf numFmtId="0" fontId="65" fillId="25" borderId="0" xfId="0" applyFont="1" applyFill="1" applyProtection="1">
      <alignment vertical="center"/>
      <protection locked="0"/>
    </xf>
    <xf numFmtId="0" fontId="65" fillId="25" borderId="0" xfId="0" applyFont="1" applyFill="1" applyProtection="1">
      <alignment vertical="center"/>
      <protection hidden="1"/>
    </xf>
    <xf numFmtId="9" fontId="65" fillId="25" borderId="0" xfId="0" applyNumberFormat="1" applyFont="1" applyFill="1" applyProtection="1">
      <alignment vertical="center"/>
      <protection hidden="1"/>
    </xf>
    <xf numFmtId="0" fontId="74" fillId="25" borderId="0" xfId="0" applyFont="1" applyFill="1">
      <alignment vertical="center"/>
    </xf>
    <xf numFmtId="0" fontId="64" fillId="25" borderId="19" xfId="0" applyFont="1" applyFill="1" applyBorder="1">
      <alignment vertical="center"/>
    </xf>
    <xf numFmtId="0" fontId="49" fillId="25" borderId="1" xfId="154" applyFont="1" applyFill="1" applyBorder="1" applyAlignment="1">
      <alignment horizontal="center" vertical="center" wrapText="1"/>
    </xf>
    <xf numFmtId="49" fontId="49" fillId="25" borderId="1" xfId="154" applyNumberFormat="1" applyFont="1" applyFill="1" applyBorder="1" applyAlignment="1">
      <alignment horizontal="center" vertical="center" wrapText="1"/>
    </xf>
    <xf numFmtId="0" fontId="49" fillId="25" borderId="31" xfId="154" applyFont="1" applyFill="1" applyBorder="1" applyAlignment="1">
      <alignment horizontal="centerContinuous" vertical="center" wrapText="1"/>
    </xf>
    <xf numFmtId="0" fontId="49" fillId="25" borderId="36" xfId="154" applyFont="1" applyFill="1" applyBorder="1" applyAlignment="1">
      <alignment horizontal="centerContinuous" vertical="center" wrapText="1"/>
    </xf>
    <xf numFmtId="0" fontId="19" fillId="29" borderId="48" xfId="0" applyFont="1" applyFill="1" applyBorder="1" applyAlignment="1">
      <alignment horizontal="center" vertical="center" shrinkToFit="1"/>
    </xf>
    <xf numFmtId="0" fontId="19" fillId="34" borderId="48" xfId="0" applyFont="1" applyFill="1" applyBorder="1" applyAlignment="1">
      <alignment horizontal="center" vertical="center" shrinkToFit="1"/>
    </xf>
    <xf numFmtId="0" fontId="19" fillId="35" borderId="48" xfId="0" applyFont="1" applyFill="1" applyBorder="1" applyAlignment="1">
      <alignment horizontal="center" vertical="center" shrinkToFit="1"/>
    </xf>
    <xf numFmtId="0" fontId="55" fillId="0" borderId="0" xfId="0" applyFont="1" applyAlignment="1">
      <alignment vertical="center" wrapText="1"/>
    </xf>
    <xf numFmtId="0" fontId="67" fillId="26" borderId="25" xfId="0" applyFont="1" applyFill="1" applyBorder="1" applyAlignment="1" applyProtection="1">
      <alignment horizontal="center" wrapText="1"/>
      <protection locked="0"/>
    </xf>
    <xf numFmtId="0" fontId="67" fillId="26" borderId="25" xfId="0" applyFont="1" applyFill="1" applyBorder="1" applyAlignment="1" applyProtection="1">
      <alignment horizontal="center" wrapText="1"/>
      <protection hidden="1"/>
    </xf>
    <xf numFmtId="0" fontId="53" fillId="26" borderId="30" xfId="0" applyFont="1" applyFill="1" applyBorder="1" applyAlignment="1" applyProtection="1">
      <alignment horizontal="centerContinuous" vertical="center" wrapText="1"/>
      <protection locked="0"/>
    </xf>
    <xf numFmtId="0" fontId="67" fillId="26" borderId="36" xfId="0" applyFont="1" applyFill="1" applyBorder="1" applyAlignment="1" applyProtection="1">
      <alignment horizontal="centerContinuous" vertical="center" wrapText="1"/>
      <protection hidden="1"/>
    </xf>
    <xf numFmtId="0" fontId="67" fillId="26" borderId="25" xfId="0" applyFont="1" applyFill="1" applyBorder="1" applyAlignment="1" applyProtection="1">
      <alignment horizontal="centerContinuous" wrapText="1"/>
      <protection hidden="1"/>
    </xf>
    <xf numFmtId="9" fontId="67" fillId="26" borderId="25" xfId="0" applyNumberFormat="1" applyFont="1" applyFill="1" applyBorder="1" applyAlignment="1" applyProtection="1">
      <alignment horizontal="center" wrapText="1"/>
      <protection hidden="1"/>
    </xf>
    <xf numFmtId="0" fontId="67" fillId="26" borderId="43" xfId="0" applyFont="1" applyFill="1" applyBorder="1" applyAlignment="1" applyProtection="1">
      <alignment horizontal="center" vertical="top"/>
      <protection locked="0"/>
    </xf>
    <xf numFmtId="0" fontId="67" fillId="26" borderId="43" xfId="0" applyFont="1" applyFill="1" applyBorder="1" applyAlignment="1" applyProtection="1">
      <alignment horizontal="center" vertical="top" wrapText="1"/>
      <protection hidden="1"/>
    </xf>
    <xf numFmtId="0" fontId="67" fillId="26" borderId="25" xfId="0" applyFont="1" applyFill="1" applyBorder="1" applyAlignment="1" applyProtection="1">
      <alignment horizontal="center" vertical="center" wrapText="1"/>
      <protection hidden="1"/>
    </xf>
    <xf numFmtId="0" fontId="67" fillId="26" borderId="43" xfId="0" applyFont="1" applyFill="1" applyBorder="1" applyAlignment="1" applyProtection="1">
      <alignment horizontal="center" vertical="top"/>
      <protection hidden="1"/>
    </xf>
    <xf numFmtId="9" fontId="67" fillId="26" borderId="43" xfId="0" applyNumberFormat="1" applyFont="1" applyFill="1" applyBorder="1" applyAlignment="1" applyProtection="1">
      <alignment horizontal="center" vertical="top"/>
      <protection hidden="1"/>
    </xf>
    <xf numFmtId="0" fontId="113" fillId="32" borderId="18" xfId="0" applyFont="1" applyFill="1" applyBorder="1" applyAlignment="1">
      <alignment horizontal="center" vertical="center" wrapText="1"/>
    </xf>
    <xf numFmtId="0" fontId="128" fillId="0" borderId="0" xfId="0" applyFont="1">
      <alignment vertical="center"/>
    </xf>
    <xf numFmtId="0" fontId="128" fillId="0" borderId="0" xfId="0" applyFont="1" applyAlignment="1">
      <alignment horizontal="center" vertical="center"/>
    </xf>
    <xf numFmtId="0" fontId="61" fillId="0" borderId="0" xfId="0" applyFont="1" applyAlignment="1" applyProtection="1">
      <alignment horizontal="centerContinuous" vertical="center" shrinkToFit="1"/>
      <protection locked="0"/>
    </xf>
    <xf numFmtId="0" fontId="9" fillId="0" borderId="0" xfId="0" applyFont="1" applyAlignment="1">
      <alignment vertical="center" shrinkToFit="1"/>
    </xf>
    <xf numFmtId="0" fontId="64" fillId="0" borderId="19" xfId="0" applyFont="1" applyBorder="1" applyAlignment="1">
      <alignment vertical="center" shrinkToFit="1"/>
    </xf>
    <xf numFmtId="0" fontId="49" fillId="31" borderId="1" xfId="154" applyFont="1" applyFill="1" applyBorder="1" applyAlignment="1">
      <alignment horizontal="center" vertical="center" shrinkToFit="1"/>
    </xf>
    <xf numFmtId="0" fontId="49" fillId="33" borderId="1" xfId="0" applyFont="1" applyFill="1" applyBorder="1" applyAlignment="1">
      <alignment horizontal="center" vertical="center" shrinkToFit="1"/>
    </xf>
    <xf numFmtId="0" fontId="111" fillId="0" borderId="29" xfId="155" applyFont="1" applyBorder="1" applyAlignment="1" applyProtection="1">
      <alignment horizontal="center" vertical="center" shrinkToFit="1"/>
      <protection locked="0"/>
    </xf>
    <xf numFmtId="0" fontId="111" fillId="0" borderId="26" xfId="155" applyFont="1" applyBorder="1" applyAlignment="1" applyProtection="1">
      <alignment horizontal="center" vertical="center" shrinkToFit="1"/>
      <protection locked="0"/>
    </xf>
    <xf numFmtId="49" fontId="111" fillId="0" borderId="26" xfId="155" applyNumberFormat="1" applyFont="1" applyBorder="1" applyAlignment="1" applyProtection="1">
      <alignment horizontal="center" vertical="center" shrinkToFit="1"/>
      <protection locked="0"/>
    </xf>
    <xf numFmtId="0" fontId="16" fillId="0" borderId="19" xfId="0" applyFont="1" applyBorder="1" applyAlignment="1">
      <alignment vertical="center" shrinkToFit="1"/>
    </xf>
    <xf numFmtId="0" fontId="58" fillId="0" borderId="19" xfId="0" applyFont="1" applyBorder="1" applyAlignment="1">
      <alignment vertical="center" shrinkToFit="1"/>
    </xf>
    <xf numFmtId="0" fontId="107" fillId="0" borderId="19" xfId="0" applyFont="1" applyBorder="1" applyAlignment="1">
      <alignment vertical="center" shrinkToFit="1"/>
    </xf>
    <xf numFmtId="183" fontId="59" fillId="31" borderId="1" xfId="154" applyNumberFormat="1" applyFont="1" applyFill="1" applyBorder="1" applyAlignment="1">
      <alignment horizontal="center" vertical="center" shrinkToFit="1"/>
    </xf>
    <xf numFmtId="183" fontId="105" fillId="31" borderId="1" xfId="154" applyNumberFormat="1" applyFont="1" applyFill="1" applyBorder="1" applyAlignment="1">
      <alignment horizontal="center" vertical="center" shrinkToFit="1"/>
    </xf>
    <xf numFmtId="183" fontId="108" fillId="31" borderId="1" xfId="154" applyNumberFormat="1" applyFont="1" applyFill="1" applyBorder="1" applyAlignment="1">
      <alignment horizontal="center" vertical="center" shrinkToFit="1"/>
    </xf>
    <xf numFmtId="41" fontId="49" fillId="33" borderId="1" xfId="81" applyFont="1" applyFill="1" applyBorder="1" applyAlignment="1">
      <alignment horizontal="right" vertical="center" shrinkToFit="1"/>
    </xf>
    <xf numFmtId="41" fontId="59" fillId="33" borderId="1" xfId="81" applyFont="1" applyFill="1" applyBorder="1" applyAlignment="1">
      <alignment horizontal="right" vertical="center" shrinkToFit="1"/>
    </xf>
    <xf numFmtId="41" fontId="105" fillId="33" borderId="1" xfId="81" applyFont="1" applyFill="1" applyBorder="1" applyAlignment="1">
      <alignment horizontal="right" vertical="center" shrinkToFit="1"/>
    </xf>
    <xf numFmtId="41" fontId="108" fillId="33" borderId="1" xfId="81" applyFont="1" applyFill="1" applyBorder="1" applyAlignment="1">
      <alignment horizontal="right" vertical="center" shrinkToFit="1"/>
    </xf>
    <xf numFmtId="41" fontId="111" fillId="33" borderId="1" xfId="155" applyNumberFormat="1" applyFont="1" applyFill="1" applyBorder="1" applyAlignment="1" applyProtection="1">
      <alignment horizontal="center" vertical="center" shrinkToFit="1"/>
      <protection locked="0"/>
    </xf>
    <xf numFmtId="41" fontId="56" fillId="33" borderId="1" xfId="81" applyFont="1" applyFill="1" applyBorder="1" applyAlignment="1">
      <alignment vertical="center" shrinkToFit="1"/>
    </xf>
    <xf numFmtId="0" fontId="110" fillId="33" borderId="1" xfId="0" applyFont="1" applyFill="1" applyBorder="1" applyAlignment="1">
      <alignment horizontal="center" vertical="center" shrinkToFit="1"/>
    </xf>
    <xf numFmtId="183" fontId="46" fillId="0" borderId="0" xfId="0" applyNumberFormat="1" applyFont="1" applyAlignment="1">
      <alignment vertical="center" shrinkToFit="1"/>
    </xf>
    <xf numFmtId="183" fontId="57" fillId="0" borderId="0" xfId="0" applyNumberFormat="1" applyFont="1" applyAlignment="1">
      <alignment vertical="center" shrinkToFit="1"/>
    </xf>
    <xf numFmtId="183" fontId="106" fillId="0" borderId="0" xfId="0" applyNumberFormat="1" applyFont="1" applyAlignment="1">
      <alignment vertical="center" shrinkToFit="1"/>
    </xf>
    <xf numFmtId="183" fontId="109" fillId="0" borderId="0" xfId="0" applyNumberFormat="1" applyFont="1" applyAlignment="1">
      <alignment vertical="center" shrinkToFit="1"/>
    </xf>
    <xf numFmtId="0" fontId="109" fillId="0" borderId="0" xfId="0" applyFont="1" applyAlignment="1">
      <alignment vertical="center" shrinkToFit="1"/>
    </xf>
    <xf numFmtId="0" fontId="129" fillId="0" borderId="0" xfId="0" applyFont="1" applyAlignment="1" applyProtection="1">
      <alignment horizontal="centerContinuous" vertical="center"/>
      <protection locked="0"/>
    </xf>
    <xf numFmtId="42" fontId="53" fillId="26" borderId="31" xfId="100" applyFont="1" applyFill="1" applyBorder="1" applyAlignment="1" applyProtection="1">
      <alignment horizontal="centerContinuous" vertical="center" shrinkToFit="1"/>
      <protection locked="0"/>
    </xf>
    <xf numFmtId="42" fontId="53" fillId="26" borderId="36" xfId="100" applyFont="1" applyFill="1" applyBorder="1" applyAlignment="1" applyProtection="1">
      <alignment horizontal="centerContinuous" vertical="center" shrinkToFit="1"/>
      <protection locked="0"/>
    </xf>
    <xf numFmtId="0" fontId="53" fillId="26" borderId="25" xfId="0" applyFont="1" applyFill="1" applyBorder="1" applyAlignment="1" applyProtection="1">
      <alignment horizontal="center" vertical="center" shrinkToFit="1"/>
      <protection locked="0"/>
    </xf>
    <xf numFmtId="185" fontId="53" fillId="26" borderId="30" xfId="0" applyNumberFormat="1" applyFont="1" applyFill="1" applyBorder="1" applyAlignment="1" applyProtection="1">
      <alignment horizontal="centerContinuous" vertical="center" shrinkToFit="1"/>
      <protection locked="0"/>
    </xf>
    <xf numFmtId="185" fontId="53" fillId="26" borderId="31" xfId="0" applyNumberFormat="1" applyFont="1" applyFill="1" applyBorder="1" applyAlignment="1" applyProtection="1">
      <alignment horizontal="centerContinuous" vertical="center" shrinkToFit="1"/>
      <protection locked="0"/>
    </xf>
    <xf numFmtId="185" fontId="53" fillId="26" borderId="36" xfId="0" applyNumberFormat="1" applyFont="1" applyFill="1" applyBorder="1" applyAlignment="1" applyProtection="1">
      <alignment horizontal="centerContinuous" vertical="center" shrinkToFit="1"/>
      <protection locked="0"/>
    </xf>
    <xf numFmtId="0" fontId="48" fillId="26" borderId="42" xfId="0" applyFont="1" applyFill="1" applyBorder="1" applyAlignment="1" applyProtection="1">
      <alignment horizontal="centerContinuous" vertical="center" shrinkToFit="1"/>
      <protection locked="0"/>
    </xf>
    <xf numFmtId="185" fontId="53" fillId="26" borderId="25" xfId="0" applyNumberFormat="1" applyFont="1" applyFill="1" applyBorder="1" applyAlignment="1" applyProtection="1">
      <alignment horizontal="center" vertical="center" shrinkToFit="1"/>
      <protection locked="0"/>
    </xf>
    <xf numFmtId="185" fontId="53" fillId="26" borderId="25" xfId="0" applyNumberFormat="1" applyFont="1" applyFill="1" applyBorder="1" applyAlignment="1" applyProtection="1">
      <alignment horizontal="center" vertical="center" wrapText="1" shrinkToFit="1"/>
      <protection locked="0"/>
    </xf>
    <xf numFmtId="0" fontId="53" fillId="26" borderId="31" xfId="0" applyFont="1" applyFill="1" applyBorder="1" applyAlignment="1" applyProtection="1">
      <alignment horizontal="centerContinuous" vertical="center" wrapText="1"/>
      <protection locked="0"/>
    </xf>
    <xf numFmtId="0" fontId="51" fillId="26" borderId="28" xfId="0" applyFont="1" applyFill="1" applyBorder="1" applyAlignment="1" applyProtection="1">
      <alignment horizontal="centerContinuous" vertical="center" wrapText="1"/>
      <protection locked="0"/>
    </xf>
    <xf numFmtId="0" fontId="51" fillId="26" borderId="20" xfId="0" applyFont="1" applyFill="1" applyBorder="1" applyAlignment="1" applyProtection="1">
      <alignment horizontal="centerContinuous" vertical="center" wrapText="1"/>
      <protection locked="0"/>
    </xf>
    <xf numFmtId="0" fontId="51" fillId="26" borderId="23" xfId="0" applyFont="1" applyFill="1" applyBorder="1" applyAlignment="1" applyProtection="1">
      <alignment horizontal="centerContinuous" vertical="center" wrapText="1"/>
      <protection locked="0"/>
    </xf>
    <xf numFmtId="0" fontId="51" fillId="26" borderId="26" xfId="0" applyFont="1" applyFill="1" applyBorder="1" applyAlignment="1" applyProtection="1">
      <alignment horizontal="centerContinuous" vertical="center" wrapText="1"/>
      <protection locked="0"/>
    </xf>
    <xf numFmtId="0" fontId="51" fillId="26" borderId="27" xfId="0" applyFont="1" applyFill="1" applyBorder="1" applyAlignment="1" applyProtection="1">
      <alignment horizontal="center" vertical="center" wrapText="1"/>
      <protection locked="0"/>
    </xf>
    <xf numFmtId="0" fontId="51" fillId="26" borderId="21" xfId="0" applyFont="1" applyFill="1" applyBorder="1" applyAlignment="1" applyProtection="1">
      <alignment horizontal="center" vertical="center" wrapText="1"/>
      <protection locked="0"/>
    </xf>
    <xf numFmtId="0" fontId="51" fillId="26" borderId="22" xfId="0" applyFont="1" applyFill="1" applyBorder="1" applyAlignment="1" applyProtection="1">
      <alignment horizontal="center" vertical="center" wrapText="1"/>
      <protection locked="0"/>
    </xf>
    <xf numFmtId="41" fontId="70" fillId="29" borderId="48" xfId="81" applyFont="1" applyFill="1" applyBorder="1" applyAlignment="1" applyProtection="1">
      <alignment horizontal="center" vertical="center" wrapText="1"/>
      <protection hidden="1"/>
    </xf>
    <xf numFmtId="49" fontId="46" fillId="0" borderId="0" xfId="0" applyNumberFormat="1" applyFont="1" applyProtection="1">
      <alignment vertical="center"/>
      <protection locked="0"/>
    </xf>
    <xf numFmtId="49" fontId="63" fillId="36" borderId="1" xfId="0" applyNumberFormat="1" applyFont="1" applyFill="1" applyBorder="1" applyAlignment="1" applyProtection="1">
      <alignment horizontal="center" vertical="center" wrapText="1"/>
      <protection locked="0"/>
    </xf>
    <xf numFmtId="0" fontId="63" fillId="36" borderId="1" xfId="0" applyFont="1" applyFill="1" applyBorder="1" applyAlignment="1" applyProtection="1">
      <alignment horizontal="center" vertical="center" wrapText="1"/>
      <protection locked="0"/>
    </xf>
    <xf numFmtId="0" fontId="116" fillId="29" borderId="1" xfId="0" applyFont="1" applyFill="1" applyBorder="1" applyAlignment="1" applyProtection="1">
      <alignment horizontal="center" vertical="center" shrinkToFit="1"/>
      <protection locked="0"/>
    </xf>
    <xf numFmtId="183" fontId="116" fillId="29" borderId="1" xfId="0" applyNumberFormat="1" applyFont="1" applyFill="1" applyBorder="1" applyAlignment="1" applyProtection="1">
      <alignment horizontal="center" vertical="center" shrinkToFit="1"/>
      <protection locked="0"/>
    </xf>
    <xf numFmtId="183" fontId="116" fillId="36" borderId="1" xfId="0" applyNumberFormat="1" applyFont="1" applyFill="1" applyBorder="1" applyAlignment="1" applyProtection="1">
      <alignment horizontal="center" vertical="center" shrinkToFit="1"/>
      <protection locked="0"/>
    </xf>
    <xf numFmtId="49" fontId="63" fillId="36" borderId="1" xfId="0" applyNumberFormat="1" applyFont="1" applyFill="1" applyBorder="1" applyAlignment="1" applyProtection="1">
      <alignment horizontal="center" vertical="center"/>
      <protection locked="0"/>
    </xf>
    <xf numFmtId="41" fontId="116" fillId="0" borderId="1" xfId="81" applyFont="1" applyBorder="1" applyAlignment="1" applyProtection="1">
      <alignment horizontal="center" vertical="center" wrapText="1"/>
      <protection locked="0"/>
    </xf>
    <xf numFmtId="41" fontId="116" fillId="0" borderId="1" xfId="0" applyNumberFormat="1" applyFont="1" applyBorder="1" applyAlignment="1" applyProtection="1">
      <alignment horizontal="center" vertical="center"/>
      <protection locked="0"/>
    </xf>
    <xf numFmtId="187" fontId="117" fillId="29" borderId="1" xfId="81" applyNumberFormat="1" applyFont="1" applyFill="1" applyBorder="1" applyAlignment="1" applyProtection="1">
      <alignment horizontal="center" vertical="center" wrapText="1"/>
      <protection locked="0"/>
    </xf>
    <xf numFmtId="0" fontId="130" fillId="36" borderId="1" xfId="155" applyFont="1" applyFill="1" applyBorder="1" applyAlignment="1" applyProtection="1">
      <alignment horizontal="center" vertical="center" wrapText="1"/>
      <protection locked="0"/>
    </xf>
    <xf numFmtId="0" fontId="130" fillId="36" borderId="1" xfId="0" applyFont="1" applyFill="1" applyBorder="1" applyAlignment="1" applyProtection="1">
      <alignment horizontal="left" vertical="center" wrapText="1"/>
      <protection locked="0"/>
    </xf>
    <xf numFmtId="0" fontId="63" fillId="36" borderId="1" xfId="0" applyFont="1" applyFill="1" applyBorder="1" applyAlignment="1" applyProtection="1">
      <alignment horizontal="center" vertical="center" shrinkToFit="1"/>
      <protection locked="0"/>
    </xf>
    <xf numFmtId="0" fontId="130" fillId="36" borderId="1" xfId="0" applyFont="1" applyFill="1" applyBorder="1" applyAlignment="1" applyProtection="1">
      <alignment horizontal="center" vertical="center" wrapText="1"/>
      <protection locked="0"/>
    </xf>
    <xf numFmtId="41" fontId="67" fillId="0" borderId="1" xfId="0" applyNumberFormat="1" applyFont="1" applyBorder="1" applyAlignment="1" applyProtection="1">
      <alignment horizontal="center" vertical="center" wrapText="1"/>
      <protection locked="0"/>
    </xf>
    <xf numFmtId="0" fontId="67" fillId="0" borderId="1" xfId="0" applyFont="1" applyBorder="1" applyAlignment="1" applyProtection="1">
      <alignment horizontal="center" vertical="center" wrapText="1"/>
      <protection locked="0"/>
    </xf>
    <xf numFmtId="41" fontId="67" fillId="36" borderId="24" xfId="0" applyNumberFormat="1" applyFont="1" applyFill="1" applyBorder="1" applyAlignment="1" applyProtection="1">
      <alignment horizontal="center" vertical="center" wrapText="1"/>
      <protection locked="0"/>
    </xf>
    <xf numFmtId="0" fontId="63" fillId="29" borderId="1" xfId="0" applyFont="1" applyFill="1" applyBorder="1" applyAlignment="1" applyProtection="1">
      <alignment horizontal="center" vertical="center" shrinkToFit="1"/>
      <protection locked="0"/>
    </xf>
    <xf numFmtId="0" fontId="83" fillId="36" borderId="1" xfId="0" applyFont="1" applyFill="1" applyBorder="1" applyAlignment="1" applyProtection="1">
      <alignment horizontal="center" vertical="center" wrapText="1"/>
      <protection locked="0"/>
    </xf>
    <xf numFmtId="0" fontId="63" fillId="29" borderId="1" xfId="0" applyFont="1" applyFill="1" applyBorder="1" applyAlignment="1" applyProtection="1">
      <alignment vertical="center" shrinkToFit="1"/>
      <protection locked="0"/>
    </xf>
    <xf numFmtId="0" fontId="131" fillId="36" borderId="1" xfId="0" applyFont="1" applyFill="1" applyBorder="1" applyAlignment="1" applyProtection="1">
      <alignment vertical="center" wrapText="1"/>
      <protection locked="0"/>
    </xf>
    <xf numFmtId="0" fontId="116" fillId="29" borderId="1" xfId="0" applyFont="1" applyFill="1" applyBorder="1" applyAlignment="1" applyProtection="1">
      <alignment vertical="center" shrinkToFit="1"/>
      <protection locked="0"/>
    </xf>
    <xf numFmtId="49" fontId="132" fillId="36" borderId="1" xfId="153" applyNumberFormat="1" applyFont="1" applyFill="1" applyBorder="1" applyAlignment="1" applyProtection="1">
      <alignment horizontal="center" vertical="center"/>
      <protection locked="0"/>
    </xf>
    <xf numFmtId="49" fontId="130" fillId="36" borderId="1" xfId="155" applyNumberFormat="1" applyFont="1" applyFill="1" applyBorder="1" applyAlignment="1" applyProtection="1">
      <alignment horizontal="center" vertical="center" wrapText="1"/>
      <protection locked="0"/>
    </xf>
    <xf numFmtId="184" fontId="63" fillId="36" borderId="1" xfId="0" applyNumberFormat="1" applyFont="1" applyFill="1" applyBorder="1" applyAlignment="1" applyProtection="1">
      <alignment horizontal="center" vertical="center" wrapText="1"/>
      <protection locked="0"/>
    </xf>
    <xf numFmtId="0" fontId="130" fillId="36" borderId="1" xfId="0" applyFont="1" applyFill="1" applyBorder="1" applyAlignment="1" applyProtection="1">
      <alignment horizontal="left" vertical="center" wrapText="1" shrinkToFit="1"/>
      <protection locked="0"/>
    </xf>
    <xf numFmtId="0" fontId="131" fillId="36" borderId="1" xfId="0" applyFont="1" applyFill="1" applyBorder="1" applyAlignment="1" applyProtection="1">
      <alignment horizontal="center" vertical="center" wrapText="1"/>
      <protection locked="0"/>
    </xf>
    <xf numFmtId="41" fontId="130" fillId="36" borderId="1" xfId="0" applyNumberFormat="1" applyFont="1" applyFill="1" applyBorder="1" applyAlignment="1" applyProtection="1">
      <alignment horizontal="center" vertical="center" wrapText="1"/>
      <protection locked="0"/>
    </xf>
    <xf numFmtId="0" fontId="78" fillId="0" borderId="1" xfId="0" applyFont="1" applyBorder="1" applyAlignment="1" applyProtection="1">
      <alignment horizontal="center" vertical="center" wrapText="1"/>
      <protection locked="0"/>
    </xf>
    <xf numFmtId="0" fontId="76" fillId="36" borderId="1" xfId="0" applyFont="1" applyFill="1" applyBorder="1" applyProtection="1">
      <alignment vertical="center"/>
      <protection locked="0"/>
    </xf>
    <xf numFmtId="0" fontId="133" fillId="36" borderId="1" xfId="0" applyFont="1" applyFill="1" applyBorder="1" applyAlignment="1" applyProtection="1">
      <alignment horizontal="center" vertical="center" wrapText="1"/>
      <protection locked="0"/>
    </xf>
    <xf numFmtId="49" fontId="63" fillId="36" borderId="48" xfId="0" applyNumberFormat="1" applyFont="1" applyFill="1" applyBorder="1" applyAlignment="1" applyProtection="1">
      <alignment horizontal="center" vertical="center" wrapText="1"/>
      <protection locked="0"/>
    </xf>
    <xf numFmtId="0" fontId="63" fillId="36" borderId="48" xfId="0" applyFont="1" applyFill="1" applyBorder="1" applyAlignment="1" applyProtection="1">
      <alignment horizontal="center" vertical="center" wrapText="1"/>
      <protection locked="0"/>
    </xf>
    <xf numFmtId="49" fontId="132" fillId="36" borderId="48" xfId="153" applyNumberFormat="1" applyFont="1" applyFill="1" applyBorder="1" applyAlignment="1" applyProtection="1">
      <alignment horizontal="center" vertical="center"/>
      <protection locked="0"/>
    </xf>
    <xf numFmtId="0" fontId="116" fillId="29" borderId="48" xfId="0" applyFont="1" applyFill="1" applyBorder="1" applyAlignment="1" applyProtection="1">
      <alignment horizontal="center" vertical="center" shrinkToFit="1"/>
      <protection locked="0"/>
    </xf>
    <xf numFmtId="183" fontId="116" fillId="29" borderId="48" xfId="0" applyNumberFormat="1" applyFont="1" applyFill="1" applyBorder="1" applyAlignment="1" applyProtection="1">
      <alignment horizontal="center" vertical="center" shrinkToFit="1"/>
      <protection locked="0"/>
    </xf>
    <xf numFmtId="183" fontId="116" fillId="36" borderId="48" xfId="0" applyNumberFormat="1" applyFont="1" applyFill="1" applyBorder="1" applyAlignment="1" applyProtection="1">
      <alignment horizontal="center" vertical="center" shrinkToFit="1"/>
      <protection locked="0"/>
    </xf>
    <xf numFmtId="49" fontId="63" fillId="36" borderId="48" xfId="0" applyNumberFormat="1" applyFont="1" applyFill="1" applyBorder="1" applyAlignment="1" applyProtection="1">
      <alignment horizontal="center" vertical="center"/>
      <protection locked="0"/>
    </xf>
    <xf numFmtId="41" fontId="116" fillId="0" borderId="48" xfId="81" applyFont="1" applyBorder="1" applyAlignment="1" applyProtection="1">
      <alignment horizontal="center" vertical="center" wrapText="1"/>
      <protection locked="0"/>
    </xf>
    <xf numFmtId="41" fontId="116" fillId="0" borderId="48" xfId="0" applyNumberFormat="1" applyFont="1" applyBorder="1" applyAlignment="1" applyProtection="1">
      <alignment horizontal="center" vertical="center"/>
      <protection locked="0"/>
    </xf>
    <xf numFmtId="187" fontId="117" fillId="29" borderId="48" xfId="81" applyNumberFormat="1" applyFont="1" applyFill="1" applyBorder="1" applyAlignment="1" applyProtection="1">
      <alignment horizontal="center" vertical="center" wrapText="1"/>
      <protection locked="0"/>
    </xf>
    <xf numFmtId="41" fontId="67" fillId="29" borderId="48" xfId="0" applyNumberFormat="1" applyFont="1" applyFill="1" applyBorder="1" applyAlignment="1" applyProtection="1">
      <alignment horizontal="center" vertical="center" wrapText="1"/>
      <protection hidden="1"/>
    </xf>
    <xf numFmtId="49" fontId="130" fillId="36" borderId="48" xfId="155" applyNumberFormat="1" applyFont="1" applyFill="1" applyBorder="1" applyAlignment="1" applyProtection="1">
      <alignment horizontal="center" vertical="center" wrapText="1"/>
      <protection locked="0"/>
    </xf>
    <xf numFmtId="0" fontId="130" fillId="36" borderId="48" xfId="0" applyFont="1" applyFill="1" applyBorder="1" applyAlignment="1" applyProtection="1">
      <alignment horizontal="left" vertical="center" wrapText="1"/>
      <protection locked="0"/>
    </xf>
    <xf numFmtId="0" fontId="63" fillId="36" borderId="48" xfId="0" applyFont="1" applyFill="1" applyBorder="1" applyAlignment="1" applyProtection="1">
      <alignment horizontal="center" vertical="center" shrinkToFit="1"/>
      <protection locked="0"/>
    </xf>
    <xf numFmtId="0" fontId="130" fillId="36" borderId="48" xfId="0" applyFont="1" applyFill="1" applyBorder="1" applyAlignment="1" applyProtection="1">
      <alignment horizontal="center" vertical="center" wrapText="1"/>
      <protection locked="0"/>
    </xf>
    <xf numFmtId="41" fontId="67" fillId="0" borderId="48" xfId="0" applyNumberFormat="1" applyFont="1" applyBorder="1" applyAlignment="1" applyProtection="1">
      <alignment horizontal="center" vertical="center" wrapText="1"/>
      <protection locked="0"/>
    </xf>
    <xf numFmtId="0" fontId="67" fillId="0" borderId="48" xfId="0" applyFont="1" applyBorder="1" applyAlignment="1" applyProtection="1">
      <alignment horizontal="center" vertical="center" wrapText="1"/>
      <protection locked="0"/>
    </xf>
    <xf numFmtId="0" fontId="67" fillId="0" borderId="50" xfId="0" applyFont="1" applyBorder="1" applyAlignment="1" applyProtection="1">
      <alignment horizontal="center" vertical="center" wrapText="1"/>
      <protection locked="0"/>
    </xf>
    <xf numFmtId="0" fontId="116" fillId="36" borderId="1" xfId="0" applyFont="1" applyFill="1" applyBorder="1" applyAlignment="1" applyProtection="1">
      <alignment vertical="center" shrinkToFit="1"/>
      <protection locked="0"/>
    </xf>
    <xf numFmtId="0" fontId="130" fillId="36" borderId="1" xfId="0" applyFont="1" applyFill="1" applyBorder="1" applyAlignment="1" applyProtection="1">
      <alignment horizontal="center" vertical="center" wrapText="1" shrinkToFit="1"/>
      <protection locked="0"/>
    </xf>
    <xf numFmtId="0" fontId="116" fillId="36" borderId="1" xfId="0" applyFont="1" applyFill="1" applyBorder="1" applyAlignment="1" applyProtection="1">
      <alignment horizontal="center" vertical="center" shrinkToFit="1"/>
      <protection locked="0"/>
    </xf>
    <xf numFmtId="0" fontId="53" fillId="30" borderId="51" xfId="0" applyFont="1" applyFill="1" applyBorder="1" applyAlignment="1" applyProtection="1">
      <alignment horizontal="centerContinuous" vertical="center" shrinkToFit="1"/>
      <protection locked="0"/>
    </xf>
    <xf numFmtId="0" fontId="65" fillId="0" borderId="0" xfId="0" applyFont="1" applyAlignment="1" applyProtection="1">
      <alignment horizontal="centerContinuous" vertical="center"/>
      <protection locked="0"/>
    </xf>
    <xf numFmtId="0" fontId="65" fillId="0" borderId="0" xfId="0" applyFont="1" applyAlignment="1" applyProtection="1">
      <alignment horizontal="centerContinuous" vertical="center"/>
      <protection hidden="1"/>
    </xf>
    <xf numFmtId="0" fontId="60" fillId="0" borderId="0" xfId="0" applyFont="1" applyAlignment="1" applyProtection="1">
      <alignment horizontal="centerContinuous" vertical="center"/>
      <protection locked="0"/>
    </xf>
    <xf numFmtId="9" fontId="65" fillId="0" borderId="0" xfId="0" applyNumberFormat="1" applyFont="1" applyAlignment="1" applyProtection="1">
      <alignment horizontal="center" vertical="center"/>
      <protection hidden="1"/>
    </xf>
    <xf numFmtId="0" fontId="61" fillId="0" borderId="0" xfId="0" applyFont="1" applyAlignment="1" applyProtection="1">
      <alignment horizontal="center" vertical="center" shrinkToFit="1"/>
      <protection locked="0"/>
    </xf>
    <xf numFmtId="42" fontId="66" fillId="0" borderId="0" xfId="100" applyFont="1" applyProtection="1">
      <alignment vertical="center"/>
      <protection locked="0"/>
    </xf>
    <xf numFmtId="42" fontId="66" fillId="0" borderId="0" xfId="100" applyFont="1" applyProtection="1">
      <alignment vertical="center"/>
      <protection hidden="1"/>
    </xf>
    <xf numFmtId="9" fontId="66" fillId="0" borderId="0" xfId="100" applyNumberFormat="1" applyFont="1" applyAlignment="1" applyProtection="1">
      <alignment horizontal="center" vertical="center"/>
      <protection hidden="1"/>
    </xf>
    <xf numFmtId="42" fontId="52" fillId="0" borderId="0" xfId="100" applyFont="1" applyAlignment="1" applyProtection="1">
      <alignment horizontal="center" vertical="center" shrinkToFit="1"/>
      <protection locked="0"/>
    </xf>
    <xf numFmtId="0" fontId="75" fillId="0" borderId="0" xfId="0" applyFont="1" applyProtection="1">
      <alignment vertical="center"/>
      <protection locked="0"/>
    </xf>
    <xf numFmtId="42" fontId="77" fillId="26" borderId="48" xfId="100" applyFont="1" applyFill="1" applyBorder="1" applyAlignment="1" applyProtection="1">
      <alignment horizontal="centerContinuous" vertical="center"/>
      <protection locked="0"/>
    </xf>
    <xf numFmtId="0" fontId="76" fillId="26" borderId="48" xfId="0" applyFont="1" applyFill="1" applyBorder="1" applyAlignment="1" applyProtection="1">
      <alignment horizontal="centerContinuous" vertical="center"/>
      <protection locked="0"/>
    </xf>
    <xf numFmtId="42" fontId="77" fillId="26" borderId="48" xfId="100" applyFont="1" applyFill="1" applyBorder="1" applyAlignment="1" applyProtection="1">
      <alignment horizontal="center" vertical="center"/>
      <protection locked="0"/>
    </xf>
    <xf numFmtId="0" fontId="77" fillId="26" borderId="48" xfId="0" applyFont="1" applyFill="1" applyBorder="1" applyAlignment="1" applyProtection="1">
      <alignment horizontal="center" vertical="center" wrapText="1"/>
      <protection locked="0"/>
    </xf>
    <xf numFmtId="183" fontId="77" fillId="0" borderId="48" xfId="0" applyNumberFormat="1" applyFont="1" applyBorder="1" applyAlignment="1" applyProtection="1">
      <alignment horizontal="center" vertical="center" shrinkToFit="1"/>
      <protection locked="0"/>
    </xf>
    <xf numFmtId="183" fontId="77" fillId="0" borderId="48" xfId="0" applyNumberFormat="1" applyFont="1" applyBorder="1" applyAlignment="1" applyProtection="1">
      <alignment horizontal="center" vertical="center" wrapText="1" shrinkToFit="1"/>
      <protection locked="0"/>
    </xf>
    <xf numFmtId="0" fontId="53" fillId="0" borderId="28" xfId="0" applyFont="1" applyBorder="1" applyAlignment="1" applyProtection="1">
      <alignment horizontal="center" vertical="center" wrapText="1"/>
      <protection locked="0"/>
    </xf>
    <xf numFmtId="42" fontId="73" fillId="30" borderId="48" xfId="100" applyFont="1" applyFill="1" applyBorder="1" applyAlignment="1" applyProtection="1">
      <alignment horizontal="centerContinuous" vertical="center"/>
      <protection locked="0"/>
    </xf>
    <xf numFmtId="0" fontId="74" fillId="30" borderId="48" xfId="0" applyFont="1" applyFill="1" applyBorder="1" applyAlignment="1" applyProtection="1">
      <alignment horizontal="centerContinuous" vertical="center"/>
      <protection locked="0"/>
    </xf>
    <xf numFmtId="42" fontId="73" fillId="30" borderId="48" xfId="100" applyFont="1" applyFill="1" applyBorder="1" applyAlignment="1" applyProtection="1">
      <alignment horizontal="center" vertical="center"/>
      <protection locked="0"/>
    </xf>
    <xf numFmtId="0" fontId="73" fillId="30" borderId="48" xfId="0" applyFont="1" applyFill="1" applyBorder="1" applyAlignment="1" applyProtection="1">
      <alignment horizontal="center" vertical="center" wrapText="1"/>
      <protection locked="0"/>
    </xf>
    <xf numFmtId="183" fontId="73" fillId="0" borderId="48" xfId="0" applyNumberFormat="1" applyFont="1" applyBorder="1" applyAlignment="1" applyProtection="1">
      <alignment horizontal="center" vertical="center" shrinkToFit="1"/>
      <protection locked="0"/>
    </xf>
    <xf numFmtId="0" fontId="67" fillId="30" borderId="53" xfId="0" applyFont="1" applyFill="1" applyBorder="1" applyAlignment="1" applyProtection="1">
      <alignment horizontal="center" wrapText="1"/>
      <protection hidden="1"/>
    </xf>
    <xf numFmtId="0" fontId="67" fillId="30" borderId="54" xfId="0" applyFont="1" applyFill="1" applyBorder="1" applyAlignment="1" applyProtection="1">
      <alignment horizontal="center" vertical="top" wrapText="1"/>
      <protection hidden="1"/>
    </xf>
    <xf numFmtId="186" fontId="68" fillId="29" borderId="50" xfId="0" applyNumberFormat="1" applyFont="1" applyFill="1" applyBorder="1" applyAlignment="1" applyProtection="1">
      <alignment horizontal="center" vertical="center" wrapText="1"/>
      <protection hidden="1"/>
    </xf>
    <xf numFmtId="0" fontId="53" fillId="30" borderId="31" xfId="0" applyFont="1" applyFill="1" applyBorder="1" applyAlignment="1" applyProtection="1">
      <alignment horizontal="centerContinuous" vertical="center" wrapText="1"/>
      <protection locked="0"/>
    </xf>
    <xf numFmtId="0" fontId="53" fillId="30" borderId="36" xfId="0" applyFont="1" applyFill="1" applyBorder="1" applyAlignment="1" applyProtection="1">
      <alignment horizontal="center" vertical="center" wrapText="1"/>
      <protection locked="0"/>
    </xf>
    <xf numFmtId="41" fontId="116" fillId="0" borderId="52" xfId="0" applyNumberFormat="1" applyFont="1" applyBorder="1" applyAlignment="1" applyProtection="1">
      <alignment horizontal="center" vertical="center"/>
      <protection locked="0"/>
    </xf>
    <xf numFmtId="0" fontId="53" fillId="30" borderId="55" xfId="0" applyFont="1" applyFill="1" applyBorder="1" applyAlignment="1" applyProtection="1">
      <alignment horizontal="centerContinuous" vertical="center" wrapText="1"/>
      <protection locked="0"/>
    </xf>
    <xf numFmtId="0" fontId="67" fillId="30" borderId="56" xfId="0" applyFont="1" applyFill="1" applyBorder="1" applyAlignment="1" applyProtection="1">
      <alignment horizontal="centerContinuous" vertical="center" wrapText="1"/>
      <protection hidden="1"/>
    </xf>
    <xf numFmtId="0" fontId="53" fillId="30" borderId="57" xfId="0" applyFont="1" applyFill="1" applyBorder="1" applyAlignment="1" applyProtection="1">
      <alignment horizontal="center" vertical="center" wrapText="1"/>
      <protection locked="0"/>
    </xf>
    <xf numFmtId="0" fontId="67" fillId="30" borderId="58" xfId="0" applyFont="1" applyFill="1" applyBorder="1" applyAlignment="1" applyProtection="1">
      <alignment horizontal="center" vertical="center" wrapText="1"/>
      <protection hidden="1"/>
    </xf>
    <xf numFmtId="41" fontId="116" fillId="0" borderId="59" xfId="81" applyFont="1" applyBorder="1" applyAlignment="1" applyProtection="1">
      <alignment horizontal="center" vertical="center" wrapText="1"/>
      <protection locked="0"/>
    </xf>
    <xf numFmtId="41" fontId="68" fillId="29" borderId="60" xfId="0" applyNumberFormat="1" applyFont="1" applyFill="1" applyBorder="1" applyAlignment="1" applyProtection="1">
      <alignment horizontal="center" vertical="center"/>
      <protection hidden="1"/>
    </xf>
    <xf numFmtId="181" fontId="130" fillId="36" borderId="1" xfId="155" applyNumberFormat="1" applyFont="1" applyFill="1" applyBorder="1" applyAlignment="1" applyProtection="1">
      <alignment horizontal="center" vertical="center" wrapText="1"/>
      <protection locked="0"/>
    </xf>
    <xf numFmtId="185" fontId="53" fillId="30" borderId="49" xfId="0" applyNumberFormat="1" applyFont="1" applyFill="1" applyBorder="1" applyAlignment="1" applyProtection="1">
      <alignment horizontal="center" vertical="center" wrapText="1" shrinkToFit="1"/>
      <protection locked="0"/>
    </xf>
    <xf numFmtId="0" fontId="53" fillId="30" borderId="25" xfId="0" applyFont="1" applyFill="1" applyBorder="1" applyAlignment="1" applyProtection="1">
      <alignment horizontal="centerContinuous" wrapText="1"/>
      <protection hidden="1"/>
    </xf>
    <xf numFmtId="0" fontId="53" fillId="30" borderId="43" xfId="0" applyFont="1" applyFill="1" applyBorder="1" applyAlignment="1" applyProtection="1">
      <alignment horizontal="center" vertical="top"/>
      <protection hidden="1"/>
    </xf>
    <xf numFmtId="0" fontId="65" fillId="0" borderId="0" xfId="101" applyFont="1" applyAlignment="1" applyProtection="1">
      <alignment horizontal="center" vertical="center"/>
      <protection locked="0"/>
    </xf>
    <xf numFmtId="0" fontId="65" fillId="0" borderId="0" xfId="101" applyFont="1" applyAlignment="1" applyProtection="1">
      <alignment horizontal="center" vertical="center" wrapText="1"/>
      <protection locked="0"/>
    </xf>
    <xf numFmtId="0" fontId="65" fillId="25" borderId="0" xfId="101" applyFont="1" applyFill="1" applyProtection="1">
      <alignment vertical="center"/>
      <protection locked="0"/>
    </xf>
    <xf numFmtId="0" fontId="75" fillId="25" borderId="0" xfId="101" applyFont="1" applyFill="1" applyProtection="1">
      <alignment vertical="center"/>
      <protection locked="0"/>
    </xf>
    <xf numFmtId="0" fontId="83" fillId="0" borderId="0" xfId="101" applyFont="1">
      <alignment vertical="center"/>
    </xf>
    <xf numFmtId="190" fontId="118" fillId="0" borderId="0" xfId="434" applyFont="1" applyProtection="1">
      <alignment vertical="center"/>
      <protection locked="0"/>
    </xf>
    <xf numFmtId="190" fontId="66" fillId="0" borderId="0" xfId="434" applyFont="1" applyProtection="1">
      <alignment vertical="center"/>
      <protection locked="0"/>
    </xf>
    <xf numFmtId="190" fontId="78" fillId="0" borderId="0" xfId="434" applyFont="1" applyProtection="1">
      <alignment vertical="center"/>
      <protection locked="0"/>
    </xf>
    <xf numFmtId="190" fontId="66" fillId="0" borderId="0" xfId="434" applyFont="1" applyAlignment="1" applyProtection="1">
      <alignment horizontal="center" vertical="center"/>
      <protection locked="0"/>
    </xf>
    <xf numFmtId="0" fontId="83" fillId="0" borderId="0" xfId="101" applyFont="1" applyAlignment="1" applyProtection="1">
      <alignment vertical="center" shrinkToFit="1"/>
      <protection locked="0"/>
    </xf>
    <xf numFmtId="0" fontId="83" fillId="0" borderId="0" xfId="101" applyFont="1" applyAlignment="1" applyProtection="1">
      <alignment vertical="center" wrapText="1" shrinkToFit="1"/>
      <protection locked="0"/>
    </xf>
    <xf numFmtId="0" fontId="63" fillId="0" borderId="0" xfId="101" applyFont="1" applyAlignment="1" applyProtection="1">
      <alignment vertical="center" shrinkToFit="1"/>
      <protection locked="0"/>
    </xf>
    <xf numFmtId="49" fontId="66" fillId="0" borderId="0" xfId="434" applyNumberFormat="1" applyFont="1" applyAlignment="1" applyProtection="1">
      <alignment horizontal="center" vertical="center"/>
      <protection locked="0"/>
    </xf>
    <xf numFmtId="190" fontId="66" fillId="25" borderId="0" xfId="434" applyFont="1" applyFill="1" applyProtection="1">
      <alignment vertical="center"/>
      <protection locked="0"/>
    </xf>
    <xf numFmtId="190" fontId="66" fillId="25" borderId="0" xfId="434" applyFont="1" applyFill="1" applyProtection="1">
      <alignment vertical="center"/>
      <protection hidden="1"/>
    </xf>
    <xf numFmtId="9" fontId="66" fillId="25" borderId="0" xfId="434" applyNumberFormat="1" applyFont="1" applyFill="1" applyAlignment="1" applyProtection="1">
      <alignment horizontal="center" vertical="center"/>
      <protection hidden="1"/>
    </xf>
    <xf numFmtId="0" fontId="83" fillId="25" borderId="0" xfId="101" applyFont="1" applyFill="1" applyAlignment="1" applyProtection="1">
      <alignment horizontal="center" vertical="center"/>
      <protection locked="0"/>
    </xf>
    <xf numFmtId="0" fontId="69" fillId="25" borderId="0" xfId="101" applyFont="1" applyFill="1" applyAlignment="1" applyProtection="1">
      <alignment horizontal="center" vertical="center"/>
      <protection hidden="1"/>
    </xf>
    <xf numFmtId="190" fontId="66" fillId="0" borderId="0" xfId="434" applyFont="1" applyProtection="1">
      <alignment vertical="center"/>
      <protection hidden="1"/>
    </xf>
    <xf numFmtId="190" fontId="150" fillId="0" borderId="0" xfId="434" applyFont="1" applyProtection="1">
      <alignment vertical="center"/>
      <protection locked="0"/>
    </xf>
    <xf numFmtId="190" fontId="66" fillId="0" borderId="0" xfId="434" applyFont="1" applyAlignment="1" applyProtection="1">
      <alignment horizontal="center" vertical="center" shrinkToFit="1"/>
      <protection locked="0"/>
    </xf>
    <xf numFmtId="190" fontId="66" fillId="0" borderId="0" xfId="434" applyFont="1" applyAlignment="1" applyProtection="1">
      <alignment horizontal="center" vertical="center" wrapText="1" shrinkToFit="1"/>
      <protection locked="0"/>
    </xf>
    <xf numFmtId="0" fontId="83" fillId="0" borderId="0" xfId="101" applyFont="1" applyAlignment="1" applyProtection="1">
      <alignment horizontal="center" vertical="center"/>
      <protection locked="0"/>
    </xf>
    <xf numFmtId="0" fontId="76" fillId="25" borderId="0" xfId="101" applyFont="1" applyFill="1" applyProtection="1">
      <alignment vertical="center"/>
      <protection locked="0"/>
    </xf>
    <xf numFmtId="0" fontId="67" fillId="29" borderId="62" xfId="101" applyFont="1" applyFill="1" applyBorder="1" applyAlignment="1" applyProtection="1">
      <alignment horizontal="center"/>
      <protection locked="0"/>
    </xf>
    <xf numFmtId="0" fontId="67" fillId="29" borderId="62" xfId="101" applyFont="1" applyFill="1" applyBorder="1" applyAlignment="1" applyProtection="1">
      <alignment horizontal="center"/>
      <protection hidden="1"/>
    </xf>
    <xf numFmtId="0" fontId="67" fillId="29" borderId="62" xfId="101" applyFont="1" applyFill="1" applyBorder="1" applyAlignment="1" applyProtection="1">
      <alignment horizontal="center" vertical="center"/>
      <protection locked="0"/>
    </xf>
    <xf numFmtId="0" fontId="67" fillId="29" borderId="62" xfId="101" applyFont="1" applyFill="1" applyBorder="1" applyAlignment="1" applyProtection="1">
      <alignment horizontal="center" vertical="center"/>
      <protection hidden="1"/>
    </xf>
    <xf numFmtId="9" fontId="67" fillId="29" borderId="62" xfId="101" applyNumberFormat="1" applyFont="1" applyFill="1" applyBorder="1" applyAlignment="1" applyProtection="1">
      <alignment horizontal="center"/>
      <protection hidden="1"/>
    </xf>
    <xf numFmtId="0" fontId="67" fillId="29" borderId="20" xfId="101" applyFont="1" applyFill="1" applyBorder="1" applyAlignment="1" applyProtection="1">
      <alignment horizontal="centerContinuous" vertical="center"/>
      <protection locked="0"/>
    </xf>
    <xf numFmtId="0" fontId="67" fillId="29" borderId="23" xfId="101" applyFont="1" applyFill="1" applyBorder="1" applyAlignment="1" applyProtection="1">
      <alignment horizontal="centerContinuous" vertical="center"/>
      <protection locked="0"/>
    </xf>
    <xf numFmtId="0" fontId="67" fillId="29" borderId="26" xfId="101" applyFont="1" applyFill="1" applyBorder="1" applyAlignment="1" applyProtection="1">
      <alignment horizontal="centerContinuous" vertical="center"/>
      <protection locked="0"/>
    </xf>
    <xf numFmtId="0" fontId="67" fillId="29" borderId="34" xfId="101" applyFont="1" applyFill="1" applyBorder="1" applyAlignment="1" applyProtection="1">
      <alignment horizontal="centerContinuous" vertical="center"/>
      <protection locked="0"/>
    </xf>
    <xf numFmtId="190" fontId="67" fillId="29" borderId="32" xfId="434" applyFont="1" applyFill="1" applyBorder="1" applyAlignment="1" applyProtection="1">
      <alignment horizontal="centerContinuous" vertical="center"/>
      <protection locked="0"/>
    </xf>
    <xf numFmtId="0" fontId="83" fillId="29" borderId="33" xfId="101" applyFont="1" applyFill="1" applyBorder="1" applyAlignment="1" applyProtection="1">
      <alignment horizontal="centerContinuous" vertical="center"/>
      <protection locked="0"/>
    </xf>
    <xf numFmtId="0" fontId="83" fillId="29" borderId="0" xfId="101" applyFont="1" applyFill="1">
      <alignment vertical="center"/>
    </xf>
    <xf numFmtId="0" fontId="67" fillId="29" borderId="62" xfId="101" applyFont="1" applyFill="1" applyBorder="1" applyAlignment="1" applyProtection="1">
      <alignment horizontal="center" vertical="center" wrapText="1"/>
      <protection locked="0"/>
    </xf>
    <xf numFmtId="0" fontId="78" fillId="29" borderId="62" xfId="101" applyFont="1" applyFill="1" applyBorder="1" applyAlignment="1" applyProtection="1">
      <alignment horizontal="center" vertical="center" wrapText="1"/>
      <protection locked="0"/>
    </xf>
    <xf numFmtId="0" fontId="78" fillId="29" borderId="62" xfId="101" applyFont="1" applyFill="1" applyBorder="1" applyAlignment="1" applyProtection="1">
      <alignment horizontal="center" vertical="center"/>
      <protection locked="0"/>
    </xf>
    <xf numFmtId="0" fontId="67" fillId="29" borderId="62" xfId="101" applyFont="1" applyFill="1" applyBorder="1" applyAlignment="1" applyProtection="1">
      <alignment horizontal="center" vertical="top"/>
      <protection locked="0"/>
    </xf>
    <xf numFmtId="0" fontId="67" fillId="29" borderId="62" xfId="101" applyFont="1" applyFill="1" applyBorder="1" applyAlignment="1" applyProtection="1">
      <alignment horizontal="center" vertical="top"/>
      <protection hidden="1"/>
    </xf>
    <xf numFmtId="9" fontId="67" fillId="29" borderId="62" xfId="101" applyNumberFormat="1" applyFont="1" applyFill="1" applyBorder="1" applyAlignment="1" applyProtection="1">
      <alignment horizontal="center" vertical="top"/>
      <protection hidden="1"/>
    </xf>
    <xf numFmtId="0" fontId="67" fillId="29" borderId="27" xfId="101" applyFont="1" applyFill="1" applyBorder="1" applyAlignment="1" applyProtection="1">
      <alignment horizontal="center" vertical="center"/>
      <protection locked="0"/>
    </xf>
    <xf numFmtId="0" fontId="67" fillId="29" borderId="21" xfId="101" applyFont="1" applyFill="1" applyBorder="1" applyAlignment="1" applyProtection="1">
      <alignment horizontal="center" vertical="center"/>
      <protection locked="0"/>
    </xf>
    <xf numFmtId="0" fontId="67" fillId="29" borderId="22" xfId="101" applyFont="1" applyFill="1" applyBorder="1" applyAlignment="1" applyProtection="1">
      <alignment horizontal="center" vertical="center"/>
      <protection locked="0"/>
    </xf>
    <xf numFmtId="190" fontId="67" fillId="29" borderId="44" xfId="434" applyFont="1" applyFill="1" applyBorder="1" applyAlignment="1" applyProtection="1">
      <alignment horizontal="center" vertical="center"/>
      <protection locked="0"/>
    </xf>
    <xf numFmtId="0" fontId="67" fillId="29" borderId="45" xfId="101" applyFont="1" applyFill="1" applyBorder="1" applyAlignment="1" applyProtection="1">
      <alignment horizontal="center" vertical="center"/>
      <protection locked="0"/>
    </xf>
    <xf numFmtId="0" fontId="83" fillId="29" borderId="0" xfId="101" applyFont="1" applyFill="1" applyAlignment="1">
      <alignment horizontal="center" vertical="center"/>
    </xf>
    <xf numFmtId="49" fontId="131" fillId="0" borderId="62" xfId="101" applyNumberFormat="1" applyFont="1" applyBorder="1" applyAlignment="1" applyProtection="1">
      <alignment horizontal="center" vertical="center" wrapText="1"/>
      <protection locked="0"/>
    </xf>
    <xf numFmtId="191" fontId="131" fillId="0" borderId="62" xfId="435" applyNumberFormat="1" applyFont="1" applyBorder="1" applyAlignment="1">
      <alignment horizontal="center" vertical="center"/>
    </xf>
    <xf numFmtId="49" fontId="131" fillId="0" borderId="62" xfId="436" applyNumberFormat="1" applyFont="1" applyBorder="1" applyAlignment="1" applyProtection="1">
      <alignment horizontal="center" vertical="center" wrapText="1"/>
      <protection locked="0"/>
    </xf>
    <xf numFmtId="0" fontId="131" fillId="0" borderId="62" xfId="101" applyFont="1" applyBorder="1" applyAlignment="1" applyProtection="1">
      <alignment horizontal="center" vertical="center" wrapText="1"/>
      <protection locked="0"/>
    </xf>
    <xf numFmtId="192" fontId="131" fillId="0" borderId="62" xfId="437" applyNumberFormat="1" applyFont="1" applyBorder="1" applyAlignment="1">
      <alignment horizontal="center" vertical="center"/>
    </xf>
    <xf numFmtId="0" fontId="131" fillId="0" borderId="62" xfId="101" applyFont="1" applyBorder="1" applyAlignment="1" applyProtection="1">
      <alignment horizontal="center" vertical="center" shrinkToFit="1"/>
      <protection locked="0"/>
    </xf>
    <xf numFmtId="0" fontId="131" fillId="0" borderId="62" xfId="101" applyFont="1" applyBorder="1" applyAlignment="1" applyProtection="1">
      <alignment horizontal="center" vertical="center" wrapText="1" shrinkToFit="1"/>
      <protection locked="0"/>
    </xf>
    <xf numFmtId="193" fontId="131" fillId="0" borderId="62" xfId="436" applyNumberFormat="1" applyFont="1" applyBorder="1" applyAlignment="1" applyProtection="1">
      <alignment horizontal="center" vertical="center"/>
      <protection locked="0"/>
    </xf>
    <xf numFmtId="183" fontId="131" fillId="0" borderId="62" xfId="101" applyNumberFormat="1" applyFont="1" applyBorder="1" applyAlignment="1" applyProtection="1">
      <alignment horizontal="center" vertical="center" shrinkToFit="1"/>
      <protection locked="0"/>
    </xf>
    <xf numFmtId="0" fontId="131" fillId="0" borderId="62" xfId="435" applyFont="1" applyBorder="1" applyAlignment="1">
      <alignment horizontal="center" vertical="center" wrapText="1"/>
    </xf>
    <xf numFmtId="0" fontId="131" fillId="0" borderId="62" xfId="101" applyFont="1" applyBorder="1" applyAlignment="1" applyProtection="1">
      <alignment horizontal="left" vertical="center" wrapText="1"/>
      <protection locked="0"/>
    </xf>
    <xf numFmtId="0" fontId="131" fillId="0" borderId="62" xfId="436" applyFont="1" applyBorder="1" applyAlignment="1" applyProtection="1">
      <alignment horizontal="center" vertical="center" wrapText="1"/>
      <protection locked="0"/>
    </xf>
    <xf numFmtId="189" fontId="67" fillId="0" borderId="62" xfId="101" applyNumberFormat="1" applyFont="1" applyBorder="1" applyAlignment="1" applyProtection="1">
      <alignment horizontal="center" vertical="center" wrapText="1"/>
      <protection locked="0"/>
    </xf>
    <xf numFmtId="189" fontId="78" fillId="0" borderId="52" xfId="101" applyNumberFormat="1" applyFont="1" applyBorder="1" applyAlignment="1" applyProtection="1">
      <alignment horizontal="center" vertical="center" wrapText="1"/>
      <protection locked="0"/>
    </xf>
    <xf numFmtId="0" fontId="78" fillId="0" borderId="62" xfId="101" applyFont="1" applyBorder="1" applyAlignment="1" applyProtection="1">
      <alignment horizontal="center" vertical="center" wrapText="1"/>
      <protection locked="0"/>
    </xf>
    <xf numFmtId="189" fontId="78" fillId="0" borderId="62" xfId="101" applyNumberFormat="1" applyFont="1" applyBorder="1" applyAlignment="1" applyProtection="1">
      <alignment horizontal="center" vertical="center" wrapText="1"/>
      <protection locked="0"/>
    </xf>
    <xf numFmtId="183" fontId="78" fillId="0" borderId="62" xfId="101" applyNumberFormat="1" applyFont="1" applyBorder="1" applyAlignment="1" applyProtection="1">
      <alignment horizontal="center" vertical="center" shrinkToFit="1"/>
      <protection locked="0"/>
    </xf>
    <xf numFmtId="183" fontId="78" fillId="0" borderId="62" xfId="101" applyNumberFormat="1" applyFont="1" applyBorder="1" applyAlignment="1" applyProtection="1">
      <alignment horizontal="center" vertical="center" wrapText="1" shrinkToFit="1"/>
      <protection locked="0"/>
    </xf>
    <xf numFmtId="0" fontId="131" fillId="0" borderId="62" xfId="101" applyFont="1" applyBorder="1" applyAlignment="1">
      <alignment horizontal="center" vertical="center" shrinkToFit="1"/>
    </xf>
    <xf numFmtId="0" fontId="131" fillId="0" borderId="62" xfId="101" applyFont="1" applyBorder="1" applyAlignment="1">
      <alignment horizontal="center" vertical="center" wrapText="1"/>
    </xf>
    <xf numFmtId="0" fontId="131" fillId="0" borderId="62" xfId="101" applyFont="1" applyBorder="1" applyProtection="1">
      <alignment vertical="center"/>
      <protection locked="0"/>
    </xf>
    <xf numFmtId="0" fontId="67" fillId="0" borderId="62" xfId="101" applyFont="1" applyBorder="1" applyAlignment="1" applyProtection="1">
      <alignment horizontal="center" vertical="center" wrapText="1"/>
      <protection locked="0"/>
    </xf>
    <xf numFmtId="0" fontId="67" fillId="0" borderId="62" xfId="101" applyFont="1" applyBorder="1" applyProtection="1">
      <alignment vertical="center"/>
      <protection locked="0"/>
    </xf>
    <xf numFmtId="0" fontId="67" fillId="0" borderId="62" xfId="101" applyFont="1" applyBorder="1" applyProtection="1">
      <alignment vertical="center"/>
      <protection hidden="1"/>
    </xf>
    <xf numFmtId="9" fontId="67" fillId="0" borderId="62" xfId="101" applyNumberFormat="1" applyFont="1" applyBorder="1" applyAlignment="1" applyProtection="1">
      <alignment horizontal="center" vertical="center"/>
      <protection hidden="1"/>
    </xf>
    <xf numFmtId="0" fontId="131" fillId="0" borderId="62" xfId="101" applyFont="1" applyBorder="1" applyAlignment="1" applyProtection="1">
      <alignment horizontal="center" vertical="center"/>
      <protection locked="0"/>
    </xf>
    <xf numFmtId="0" fontId="67" fillId="0" borderId="62" xfId="101" applyFont="1" applyBorder="1" applyAlignment="1" applyProtection="1">
      <alignment horizontal="center" vertical="center"/>
      <protection hidden="1"/>
    </xf>
    <xf numFmtId="0" fontId="131" fillId="0" borderId="62" xfId="101" applyFont="1" applyBorder="1" applyProtection="1">
      <alignment vertical="center"/>
      <protection hidden="1"/>
    </xf>
    <xf numFmtId="0" fontId="63" fillId="0" borderId="52" xfId="101" applyFont="1" applyBorder="1" applyAlignment="1" applyProtection="1">
      <alignment horizontal="center" vertical="center"/>
      <protection locked="0"/>
    </xf>
    <xf numFmtId="0" fontId="63" fillId="0" borderId="62" xfId="101" applyFont="1" applyBorder="1" applyAlignment="1" applyProtection="1">
      <alignment horizontal="center" vertical="center"/>
      <protection locked="0"/>
    </xf>
    <xf numFmtId="0" fontId="63" fillId="0" borderId="62" xfId="101" applyFont="1" applyBorder="1" applyProtection="1">
      <alignment vertical="center"/>
      <protection locked="0"/>
    </xf>
    <xf numFmtId="0" fontId="83" fillId="0" borderId="0" xfId="101" applyFont="1" applyProtection="1">
      <alignment vertical="center"/>
      <protection locked="0"/>
    </xf>
    <xf numFmtId="0" fontId="63" fillId="25" borderId="52" xfId="101" applyFont="1" applyFill="1" applyBorder="1" applyAlignment="1" applyProtection="1">
      <alignment horizontal="center" vertical="center"/>
      <protection locked="0"/>
    </xf>
    <xf numFmtId="0" fontId="63" fillId="25" borderId="62" xfId="101" applyFont="1" applyFill="1" applyBorder="1" applyAlignment="1" applyProtection="1">
      <alignment horizontal="center" vertical="center"/>
      <protection locked="0"/>
    </xf>
    <xf numFmtId="0" fontId="63" fillId="25" borderId="62" xfId="101" applyFont="1" applyFill="1" applyBorder="1" applyProtection="1">
      <alignment vertical="center"/>
      <protection locked="0"/>
    </xf>
    <xf numFmtId="0" fontId="131" fillId="0" borderId="31" xfId="101" applyFont="1" applyBorder="1" applyAlignment="1" applyProtection="1">
      <alignment horizontal="center" vertical="center" wrapText="1" shrinkToFit="1"/>
      <protection locked="0"/>
    </xf>
    <xf numFmtId="0" fontId="131" fillId="0" borderId="31" xfId="101" applyFont="1" applyBorder="1" applyAlignment="1" applyProtection="1">
      <alignment horizontal="center" vertical="center" shrinkToFit="1"/>
      <protection locked="0"/>
    </xf>
    <xf numFmtId="49" fontId="131" fillId="0" borderId="31" xfId="101" applyNumberFormat="1" applyFont="1" applyBorder="1" applyAlignment="1" applyProtection="1">
      <alignment horizontal="center" vertical="center"/>
      <protection locked="0"/>
    </xf>
    <xf numFmtId="0" fontId="131" fillId="0" borderId="31" xfId="101" applyFont="1" applyBorder="1" applyProtection="1">
      <alignment vertical="center"/>
      <protection locked="0"/>
    </xf>
    <xf numFmtId="0" fontId="131" fillId="0" borderId="31" xfId="101" applyFont="1" applyBorder="1" applyAlignment="1" applyProtection="1">
      <alignment horizontal="center" vertical="center"/>
      <protection locked="0"/>
    </xf>
    <xf numFmtId="0" fontId="131" fillId="0" borderId="31" xfId="101" applyFont="1" applyBorder="1" applyAlignment="1" applyProtection="1">
      <alignment vertical="center" shrinkToFit="1"/>
      <protection locked="0"/>
    </xf>
    <xf numFmtId="0" fontId="67" fillId="0" borderId="31" xfId="101" applyFont="1" applyBorder="1" applyProtection="1">
      <alignment vertical="center"/>
      <protection locked="0"/>
    </xf>
    <xf numFmtId="0" fontId="67" fillId="0" borderId="31" xfId="101" applyFont="1" applyBorder="1" applyProtection="1">
      <alignment vertical="center"/>
      <protection hidden="1"/>
    </xf>
    <xf numFmtId="9" fontId="67" fillId="0" borderId="31" xfId="101" applyNumberFormat="1" applyFont="1" applyBorder="1" applyAlignment="1" applyProtection="1">
      <alignment horizontal="center" vertical="center"/>
      <protection hidden="1"/>
    </xf>
    <xf numFmtId="0" fontId="67" fillId="0" borderId="31" xfId="101" applyFont="1" applyBorder="1" applyAlignment="1" applyProtection="1">
      <alignment horizontal="center" vertical="center"/>
      <protection hidden="1"/>
    </xf>
    <xf numFmtId="0" fontId="131" fillId="0" borderId="31" xfId="101" applyFont="1" applyBorder="1" applyProtection="1">
      <alignment vertical="center"/>
      <protection hidden="1"/>
    </xf>
    <xf numFmtId="0" fontId="131" fillId="0" borderId="0" xfId="101" applyFont="1" applyProtection="1">
      <alignment vertical="center"/>
      <protection locked="0"/>
    </xf>
    <xf numFmtId="0" fontId="131" fillId="0" borderId="0" xfId="101" applyFont="1" applyAlignment="1" applyProtection="1">
      <alignment horizontal="center" vertical="center" shrinkToFit="1"/>
      <protection locked="0"/>
    </xf>
    <xf numFmtId="0" fontId="131" fillId="0" borderId="0" xfId="101" applyFont="1" applyAlignment="1" applyProtection="1">
      <alignment horizontal="center" vertical="center" wrapText="1" shrinkToFit="1"/>
      <protection locked="0"/>
    </xf>
    <xf numFmtId="0" fontId="63" fillId="0" borderId="31" xfId="101" applyFont="1" applyBorder="1" applyProtection="1">
      <alignment vertical="center"/>
      <protection locked="0"/>
    </xf>
    <xf numFmtId="0" fontId="63" fillId="0" borderId="31" xfId="101" applyFont="1" applyBorder="1" applyAlignment="1" applyProtection="1">
      <alignment horizontal="center" vertical="center"/>
      <protection locked="0"/>
    </xf>
    <xf numFmtId="49" fontId="131" fillId="0" borderId="0" xfId="101" applyNumberFormat="1" applyFont="1" applyAlignment="1" applyProtection="1">
      <alignment horizontal="center" vertical="center"/>
      <protection locked="0"/>
    </xf>
    <xf numFmtId="0" fontId="131" fillId="0" borderId="0" xfId="101" applyFont="1" applyAlignment="1" applyProtection="1">
      <alignment horizontal="center" vertical="center"/>
      <protection locked="0"/>
    </xf>
    <xf numFmtId="0" fontId="131" fillId="0" borderId="0" xfId="101" applyFont="1" applyAlignment="1" applyProtection="1">
      <alignment vertical="center" shrinkToFit="1"/>
      <protection locked="0"/>
    </xf>
    <xf numFmtId="0" fontId="67" fillId="0" borderId="0" xfId="101" applyFont="1" applyProtection="1">
      <alignment vertical="center"/>
      <protection locked="0"/>
    </xf>
    <xf numFmtId="0" fontId="67" fillId="0" borderId="0" xfId="101" applyFont="1" applyProtection="1">
      <alignment vertical="center"/>
      <protection hidden="1"/>
    </xf>
    <xf numFmtId="9" fontId="67" fillId="0" borderId="0" xfId="101" applyNumberFormat="1" applyFont="1" applyAlignment="1" applyProtection="1">
      <alignment horizontal="center" vertical="center"/>
      <protection hidden="1"/>
    </xf>
    <xf numFmtId="0" fontId="67" fillId="0" borderId="0" xfId="101" applyFont="1" applyAlignment="1" applyProtection="1">
      <alignment horizontal="center" vertical="center"/>
      <protection hidden="1"/>
    </xf>
    <xf numFmtId="0" fontId="131" fillId="0" borderId="0" xfId="101" applyFont="1" applyProtection="1">
      <alignment vertical="center"/>
      <protection hidden="1"/>
    </xf>
    <xf numFmtId="0" fontId="83" fillId="0" borderId="0" xfId="101" applyFont="1" applyAlignment="1" applyProtection="1">
      <alignment horizontal="center" vertical="center" shrinkToFit="1"/>
      <protection locked="0"/>
    </xf>
    <xf numFmtId="0" fontId="83" fillId="0" borderId="0" xfId="101" applyFont="1" applyAlignment="1" applyProtection="1">
      <alignment horizontal="center" vertical="center" wrapText="1" shrinkToFit="1"/>
      <protection locked="0"/>
    </xf>
    <xf numFmtId="0" fontId="63" fillId="0" borderId="0" xfId="101" applyFont="1" applyProtection="1">
      <alignment vertical="center"/>
      <protection locked="0"/>
    </xf>
    <xf numFmtId="0" fontId="63" fillId="0" borderId="0" xfId="101" applyFont="1" applyAlignment="1" applyProtection="1">
      <alignment horizontal="center" vertical="center"/>
      <protection locked="0"/>
    </xf>
    <xf numFmtId="49" fontId="83" fillId="0" borderId="0" xfId="101" applyNumberFormat="1" applyFont="1" applyProtection="1">
      <alignment vertical="center"/>
      <protection locked="0"/>
    </xf>
    <xf numFmtId="49" fontId="83" fillId="0" borderId="0" xfId="101" applyNumberFormat="1" applyFont="1" applyAlignment="1" applyProtection="1">
      <alignment horizontal="center" vertical="center"/>
      <protection locked="0"/>
    </xf>
    <xf numFmtId="0" fontId="69" fillId="0" borderId="0" xfId="101" applyFont="1" applyProtection="1">
      <alignment vertical="center"/>
      <protection locked="0"/>
    </xf>
    <xf numFmtId="0" fontId="69" fillId="0" borderId="0" xfId="101" applyFont="1" applyProtection="1">
      <alignment vertical="center"/>
      <protection hidden="1"/>
    </xf>
    <xf numFmtId="9" fontId="69" fillId="0" borderId="0" xfId="101" applyNumberFormat="1" applyFont="1" applyAlignment="1" applyProtection="1">
      <alignment horizontal="center" vertical="center"/>
      <protection hidden="1"/>
    </xf>
    <xf numFmtId="0" fontId="69" fillId="0" borderId="0" xfId="101" applyFont="1" applyAlignment="1" applyProtection="1">
      <alignment horizontal="center" vertical="center"/>
      <protection hidden="1"/>
    </xf>
    <xf numFmtId="0" fontId="83" fillId="0" borderId="0" xfId="101" applyFont="1" applyProtection="1">
      <alignment vertical="center"/>
      <protection hidden="1"/>
    </xf>
    <xf numFmtId="0" fontId="83" fillId="25" borderId="0" xfId="101" applyFont="1" applyFill="1" applyProtection="1">
      <alignment vertical="center"/>
      <protection locked="0"/>
    </xf>
    <xf numFmtId="0" fontId="83" fillId="25" borderId="0" xfId="101" applyFont="1" applyFill="1" applyAlignment="1" applyProtection="1">
      <alignment horizontal="center" vertical="center" shrinkToFit="1"/>
      <protection locked="0"/>
    </xf>
    <xf numFmtId="0" fontId="83" fillId="25" borderId="0" xfId="101" applyFont="1" applyFill="1" applyAlignment="1" applyProtection="1">
      <alignment horizontal="center" vertical="center" wrapText="1" shrinkToFit="1"/>
      <protection locked="0"/>
    </xf>
    <xf numFmtId="0" fontId="83" fillId="25" borderId="0" xfId="101" applyFont="1" applyFill="1" applyAlignment="1" applyProtection="1">
      <alignment vertical="center" shrinkToFit="1"/>
      <protection locked="0"/>
    </xf>
    <xf numFmtId="0" fontId="83" fillId="25" borderId="0" xfId="101" applyFont="1" applyFill="1" applyAlignment="1" applyProtection="1">
      <alignment vertical="center" wrapText="1" shrinkToFit="1"/>
      <protection locked="0"/>
    </xf>
    <xf numFmtId="0" fontId="63" fillId="25" borderId="0" xfId="101" applyFont="1" applyFill="1" applyAlignment="1" applyProtection="1">
      <alignment vertical="center" shrinkToFit="1"/>
      <protection locked="0"/>
    </xf>
    <xf numFmtId="0" fontId="69" fillId="25" borderId="0" xfId="101" applyFont="1" applyFill="1" applyProtection="1">
      <alignment vertical="center"/>
      <protection locked="0"/>
    </xf>
    <xf numFmtId="0" fontId="69" fillId="25" borderId="0" xfId="101" applyFont="1" applyFill="1" applyProtection="1">
      <alignment vertical="center"/>
      <protection hidden="1"/>
    </xf>
    <xf numFmtId="0" fontId="69" fillId="26" borderId="0" xfId="101" applyFont="1" applyFill="1" applyProtection="1">
      <alignment vertical="center"/>
      <protection hidden="1"/>
    </xf>
    <xf numFmtId="9" fontId="69" fillId="26" borderId="0" xfId="101" applyNumberFormat="1" applyFont="1" applyFill="1" applyAlignment="1" applyProtection="1">
      <alignment horizontal="center" vertical="center"/>
      <protection hidden="1"/>
    </xf>
    <xf numFmtId="0" fontId="69" fillId="26" borderId="0" xfId="101" applyFont="1" applyFill="1" applyAlignment="1" applyProtection="1">
      <alignment horizontal="center" vertical="center"/>
      <protection hidden="1"/>
    </xf>
    <xf numFmtId="0" fontId="83" fillId="26" borderId="0" xfId="101" applyFont="1" applyFill="1" applyProtection="1">
      <alignment vertical="center"/>
      <protection hidden="1"/>
    </xf>
    <xf numFmtId="41" fontId="63" fillId="36" borderId="24" xfId="0" applyNumberFormat="1" applyFont="1" applyFill="1" applyBorder="1" applyAlignment="1" applyProtection="1">
      <alignment horizontal="center" vertical="center" wrapText="1"/>
      <protection locked="0"/>
    </xf>
    <xf numFmtId="0" fontId="63" fillId="36" borderId="24" xfId="0" applyFont="1" applyFill="1" applyBorder="1" applyAlignment="1" applyProtection="1">
      <alignment horizontal="center" vertical="center" wrapText="1"/>
      <protection locked="0"/>
    </xf>
    <xf numFmtId="41" fontId="63" fillId="36" borderId="52" xfId="0" applyNumberFormat="1" applyFont="1" applyFill="1" applyBorder="1" applyAlignment="1" applyProtection="1">
      <alignment horizontal="center" vertical="center" wrapText="1"/>
      <protection locked="0"/>
    </xf>
    <xf numFmtId="0" fontId="63" fillId="36" borderId="24" xfId="0" applyFont="1" applyFill="1" applyBorder="1" applyAlignment="1" applyProtection="1">
      <alignment horizontal="center" vertical="center"/>
      <protection locked="0"/>
    </xf>
    <xf numFmtId="42" fontId="149" fillId="0" borderId="0" xfId="434" applyNumberFormat="1" applyFont="1" applyProtection="1">
      <alignment vertical="center"/>
      <protection locked="0"/>
    </xf>
    <xf numFmtId="191" fontId="131" fillId="0" borderId="62" xfId="435" applyNumberFormat="1" applyFont="1" applyFill="1" applyBorder="1" applyAlignment="1">
      <alignment horizontal="center" vertical="center"/>
    </xf>
    <xf numFmtId="192" fontId="131" fillId="0" borderId="62" xfId="437" applyNumberFormat="1" applyFont="1" applyFill="1" applyBorder="1" applyAlignment="1">
      <alignment horizontal="center" vertical="center"/>
    </xf>
    <xf numFmtId="0" fontId="131" fillId="0" borderId="62" xfId="101" applyFont="1" applyFill="1" applyBorder="1" applyAlignment="1" applyProtection="1">
      <alignment horizontal="center" vertical="center" shrinkToFit="1"/>
      <protection locked="0"/>
    </xf>
    <xf numFmtId="0" fontId="131" fillId="0" borderId="62" xfId="101" applyFont="1" applyFill="1" applyBorder="1" applyAlignment="1" applyProtection="1">
      <alignment horizontal="center" vertical="center" wrapText="1" shrinkToFit="1"/>
      <protection locked="0"/>
    </xf>
    <xf numFmtId="193" fontId="131" fillId="0" borderId="62" xfId="436" applyNumberFormat="1" applyFont="1" applyFill="1" applyBorder="1" applyAlignment="1" applyProtection="1">
      <alignment horizontal="center" vertical="center"/>
      <protection locked="0"/>
    </xf>
    <xf numFmtId="183" fontId="131" fillId="0" borderId="62" xfId="101" applyNumberFormat="1" applyFont="1" applyFill="1" applyBorder="1" applyAlignment="1" applyProtection="1">
      <alignment horizontal="center" vertical="center" shrinkToFit="1"/>
      <protection locked="0"/>
    </xf>
    <xf numFmtId="49" fontId="131" fillId="0" borderId="62" xfId="101" applyNumberFormat="1" applyFont="1" applyFill="1" applyBorder="1" applyAlignment="1" applyProtection="1">
      <alignment horizontal="center" vertical="center"/>
      <protection locked="0"/>
    </xf>
    <xf numFmtId="0" fontId="67" fillId="0" borderId="62" xfId="101" applyFont="1" applyFill="1" applyBorder="1" applyAlignment="1" applyProtection="1">
      <alignment horizontal="center" vertical="center"/>
      <protection locked="0"/>
    </xf>
    <xf numFmtId="186" fontId="67" fillId="0" borderId="62" xfId="101" applyNumberFormat="1" applyFont="1" applyFill="1" applyBorder="1" applyAlignment="1" applyProtection="1">
      <alignment horizontal="center" vertical="center" wrapText="1"/>
      <protection hidden="1"/>
    </xf>
    <xf numFmtId="189" fontId="131" fillId="0" borderId="62" xfId="428" applyFont="1" applyFill="1" applyBorder="1" applyAlignment="1" applyProtection="1">
      <alignment horizontal="center" vertical="center" wrapText="1"/>
      <protection locked="0"/>
    </xf>
    <xf numFmtId="189" fontId="67" fillId="0" borderId="62" xfId="101" applyNumberFormat="1" applyFont="1" applyFill="1" applyBorder="1" applyAlignment="1" applyProtection="1">
      <alignment horizontal="center" vertical="center"/>
      <protection hidden="1"/>
    </xf>
    <xf numFmtId="189" fontId="131" fillId="0" borderId="62" xfId="101" applyNumberFormat="1" applyFont="1" applyFill="1" applyBorder="1" applyAlignment="1" applyProtection="1">
      <alignment horizontal="center" vertical="center"/>
      <protection locked="0"/>
    </xf>
    <xf numFmtId="189" fontId="67" fillId="0" borderId="62" xfId="428" applyFont="1" applyFill="1" applyBorder="1" applyAlignment="1" applyProtection="1">
      <alignment horizontal="center" vertical="center" wrapText="1"/>
      <protection hidden="1"/>
    </xf>
    <xf numFmtId="9" fontId="67" fillId="0" borderId="62" xfId="428" applyNumberFormat="1" applyFont="1" applyFill="1" applyBorder="1" applyAlignment="1" applyProtection="1">
      <alignment horizontal="center" vertical="center" wrapText="1"/>
      <protection hidden="1"/>
    </xf>
    <xf numFmtId="187" fontId="131" fillId="0" borderId="62" xfId="428" applyNumberFormat="1" applyFont="1" applyFill="1" applyBorder="1" applyAlignment="1" applyProtection="1">
      <alignment horizontal="center" vertical="center" wrapText="1"/>
      <protection locked="0"/>
    </xf>
    <xf numFmtId="189" fontId="67" fillId="0" borderId="62" xfId="101" applyNumberFormat="1" applyFont="1" applyFill="1" applyBorder="1" applyAlignment="1" applyProtection="1">
      <alignment horizontal="center" vertical="center" wrapText="1"/>
      <protection hidden="1"/>
    </xf>
    <xf numFmtId="0" fontId="131" fillId="0" borderId="62" xfId="435" applyFont="1" applyFill="1" applyBorder="1" applyAlignment="1">
      <alignment horizontal="center" vertical="center" wrapText="1"/>
    </xf>
    <xf numFmtId="49" fontId="131" fillId="0" borderId="62" xfId="101" applyNumberFormat="1" applyFont="1" applyFill="1" applyBorder="1" applyAlignment="1" applyProtection="1">
      <alignment horizontal="center" vertical="center" wrapText="1"/>
      <protection locked="0"/>
    </xf>
    <xf numFmtId="49" fontId="131" fillId="0" borderId="62" xfId="436" applyNumberFormat="1" applyFont="1" applyFill="1" applyBorder="1" applyAlignment="1" applyProtection="1">
      <alignment horizontal="center" vertical="center" wrapText="1"/>
      <protection locked="0"/>
    </xf>
    <xf numFmtId="0" fontId="131" fillId="0" borderId="62" xfId="101" applyFont="1" applyFill="1" applyBorder="1" applyAlignment="1" applyProtection="1">
      <alignment horizontal="center" vertical="center" wrapText="1"/>
      <protection locked="0"/>
    </xf>
    <xf numFmtId="0" fontId="131" fillId="0" borderId="62" xfId="101" applyFont="1" applyFill="1" applyBorder="1" applyAlignment="1">
      <alignment horizontal="center" vertical="center" shrinkToFit="1"/>
    </xf>
    <xf numFmtId="0" fontId="131" fillId="0" borderId="62" xfId="101" applyFont="1" applyFill="1" applyBorder="1" applyAlignment="1">
      <alignment horizontal="center" vertical="center" wrapText="1"/>
    </xf>
    <xf numFmtId="0" fontId="67" fillId="0" borderId="62" xfId="101" applyFont="1" applyFill="1" applyBorder="1" applyProtection="1">
      <alignment vertical="center"/>
      <protection locked="0"/>
    </xf>
    <xf numFmtId="0" fontId="67" fillId="0" borderId="62" xfId="101" applyFont="1" applyFill="1" applyBorder="1" applyProtection="1">
      <alignment vertical="center"/>
      <protection hidden="1"/>
    </xf>
    <xf numFmtId="0" fontId="131" fillId="0" borderId="62" xfId="101" applyFont="1" applyFill="1" applyBorder="1" applyProtection="1">
      <alignment vertical="center"/>
      <protection locked="0"/>
    </xf>
    <xf numFmtId="9" fontId="67" fillId="0" borderId="62" xfId="101" applyNumberFormat="1" applyFont="1" applyFill="1" applyBorder="1" applyAlignment="1" applyProtection="1">
      <alignment horizontal="center" vertical="center"/>
      <protection hidden="1"/>
    </xf>
    <xf numFmtId="0" fontId="131" fillId="0" borderId="62" xfId="101" applyFont="1" applyFill="1" applyBorder="1" applyAlignment="1" applyProtection="1">
      <alignment horizontal="center" vertical="center"/>
      <protection locked="0"/>
    </xf>
    <xf numFmtId="0" fontId="67" fillId="0" borderId="62" xfId="101" applyFont="1" applyFill="1" applyBorder="1" applyAlignment="1" applyProtection="1">
      <alignment horizontal="center" vertical="center"/>
      <protection hidden="1"/>
    </xf>
    <xf numFmtId="0" fontId="131" fillId="0" borderId="62" xfId="101" applyFont="1" applyFill="1" applyBorder="1" applyProtection="1">
      <alignment vertical="center"/>
      <protection hidden="1"/>
    </xf>
    <xf numFmtId="0" fontId="78" fillId="36" borderId="1" xfId="0" applyFont="1" applyFill="1" applyBorder="1" applyAlignment="1" applyProtection="1">
      <alignment horizontal="center" vertical="center"/>
      <protection locked="0"/>
    </xf>
    <xf numFmtId="186" fontId="68" fillId="36" borderId="50" xfId="0" applyNumberFormat="1" applyFont="1" applyFill="1" applyBorder="1" applyAlignment="1" applyProtection="1">
      <alignment horizontal="center" vertical="center" wrapText="1"/>
      <protection hidden="1"/>
    </xf>
    <xf numFmtId="41" fontId="116" fillId="36" borderId="59" xfId="81" applyFont="1" applyFill="1" applyBorder="1" applyAlignment="1" applyProtection="1">
      <alignment horizontal="center" vertical="center" wrapText="1"/>
      <protection locked="0"/>
    </xf>
    <xf numFmtId="41" fontId="68" fillId="36" borderId="60" xfId="0" applyNumberFormat="1" applyFont="1" applyFill="1" applyBorder="1" applyAlignment="1" applyProtection="1">
      <alignment horizontal="center" vertical="center"/>
      <protection hidden="1"/>
    </xf>
    <xf numFmtId="41" fontId="116" fillId="36" borderId="52" xfId="0" applyNumberFormat="1" applyFont="1" applyFill="1" applyBorder="1" applyAlignment="1" applyProtection="1">
      <alignment horizontal="center" vertical="center"/>
      <protection locked="0"/>
    </xf>
    <xf numFmtId="41" fontId="68" fillId="36" borderId="1" xfId="81" applyFont="1" applyFill="1" applyBorder="1" applyAlignment="1" applyProtection="1">
      <alignment horizontal="center" vertical="center" wrapText="1"/>
      <protection hidden="1"/>
    </xf>
    <xf numFmtId="41" fontId="116" fillId="36" borderId="1" xfId="0" applyNumberFormat="1" applyFont="1" applyFill="1" applyBorder="1" applyAlignment="1" applyProtection="1">
      <alignment horizontal="center" vertical="center"/>
      <protection locked="0"/>
    </xf>
    <xf numFmtId="9" fontId="68" fillId="36" borderId="1" xfId="81" applyNumberFormat="1" applyFont="1" applyFill="1" applyBorder="1" applyAlignment="1" applyProtection="1">
      <alignment horizontal="center" vertical="center" wrapText="1"/>
      <protection hidden="1"/>
    </xf>
    <xf numFmtId="41" fontId="67" fillId="36" borderId="1" xfId="0" applyNumberFormat="1" applyFont="1" applyFill="1" applyBorder="1" applyAlignment="1" applyProtection="1">
      <alignment horizontal="center" vertical="center" wrapText="1"/>
      <protection hidden="1"/>
    </xf>
    <xf numFmtId="190" fontId="67" fillId="29" borderId="50" xfId="434" applyFont="1" applyFill="1" applyBorder="1" applyAlignment="1" applyProtection="1">
      <alignment horizontal="center" vertical="center"/>
      <protection locked="0"/>
    </xf>
    <xf numFmtId="190" fontId="67" fillId="29" borderId="63" xfId="434" applyFont="1" applyFill="1" applyBorder="1" applyAlignment="1" applyProtection="1">
      <alignment horizontal="center" vertical="center"/>
      <protection locked="0"/>
    </xf>
    <xf numFmtId="190" fontId="67" fillId="29" borderId="52" xfId="434" applyFont="1" applyFill="1" applyBorder="1" applyAlignment="1" applyProtection="1">
      <alignment horizontal="center" vertical="center"/>
      <protection locked="0"/>
    </xf>
    <xf numFmtId="0" fontId="67" fillId="29" borderId="49" xfId="101" applyFont="1" applyFill="1" applyBorder="1" applyAlignment="1" applyProtection="1">
      <alignment horizontal="center" vertical="center"/>
      <protection locked="0"/>
    </xf>
    <xf numFmtId="0" fontId="67" fillId="29" borderId="47" xfId="101" applyFont="1" applyFill="1" applyBorder="1" applyAlignment="1" applyProtection="1">
      <alignment horizontal="center" vertical="center"/>
      <protection locked="0"/>
    </xf>
    <xf numFmtId="49" fontId="67" fillId="29" borderId="49" xfId="101" applyNumberFormat="1" applyFont="1" applyFill="1" applyBorder="1" applyAlignment="1" applyProtection="1">
      <alignment horizontal="center" vertical="center" wrapText="1"/>
      <protection locked="0"/>
    </xf>
    <xf numFmtId="49" fontId="67" fillId="29" borderId="47" xfId="101" applyNumberFormat="1" applyFont="1" applyFill="1" applyBorder="1" applyAlignment="1" applyProtection="1">
      <alignment horizontal="center" vertical="center" wrapText="1"/>
      <protection locked="0"/>
    </xf>
    <xf numFmtId="0" fontId="67" fillId="29" borderId="50" xfId="101" applyFont="1" applyFill="1" applyBorder="1" applyAlignment="1" applyProtection="1">
      <alignment horizontal="center" vertical="center"/>
      <protection locked="0"/>
    </xf>
    <xf numFmtId="0" fontId="67" fillId="29" borderId="52" xfId="101" applyFont="1" applyFill="1" applyBorder="1" applyAlignment="1" applyProtection="1">
      <alignment horizontal="center" vertical="center"/>
      <protection locked="0"/>
    </xf>
    <xf numFmtId="185" fontId="67" fillId="29" borderId="49" xfId="101" applyNumberFormat="1" applyFont="1" applyFill="1" applyBorder="1" applyAlignment="1" applyProtection="1">
      <alignment horizontal="center" vertical="center" wrapText="1"/>
      <protection locked="0"/>
    </xf>
    <xf numFmtId="185" fontId="67" fillId="29" borderId="47" xfId="101" applyNumberFormat="1" applyFont="1" applyFill="1" applyBorder="1" applyAlignment="1" applyProtection="1">
      <alignment horizontal="center" vertical="center" wrapText="1"/>
      <protection locked="0"/>
    </xf>
    <xf numFmtId="0" fontId="78" fillId="29" borderId="50" xfId="101" applyFont="1" applyFill="1" applyBorder="1" applyAlignment="1" applyProtection="1">
      <alignment horizontal="center" vertical="center"/>
      <protection locked="0"/>
    </xf>
    <xf numFmtId="0" fontId="78" fillId="29" borderId="63" xfId="101" applyFont="1" applyFill="1" applyBorder="1" applyAlignment="1" applyProtection="1">
      <alignment horizontal="center" vertical="center"/>
      <protection locked="0"/>
    </xf>
    <xf numFmtId="0" fontId="78" fillId="29" borderId="52" xfId="101" applyFont="1" applyFill="1" applyBorder="1" applyAlignment="1" applyProtection="1">
      <alignment horizontal="center" vertical="center"/>
      <protection locked="0"/>
    </xf>
    <xf numFmtId="49" fontId="67" fillId="29" borderId="49" xfId="101" applyNumberFormat="1" applyFont="1" applyFill="1" applyBorder="1" applyAlignment="1" applyProtection="1">
      <alignment horizontal="center" vertical="center"/>
      <protection locked="0"/>
    </xf>
    <xf numFmtId="49" fontId="67" fillId="29" borderId="47" xfId="101" applyNumberFormat="1" applyFont="1" applyFill="1" applyBorder="1" applyAlignment="1" applyProtection="1">
      <alignment horizontal="center" vertical="center"/>
      <protection locked="0"/>
    </xf>
    <xf numFmtId="0" fontId="152" fillId="0" borderId="0" xfId="101" applyFont="1" applyAlignment="1" applyProtection="1">
      <alignment horizontal="center" vertical="center"/>
      <protection locked="0"/>
    </xf>
  </cellXfs>
  <cellStyles count="446">
    <cellStyle name="??&amp;O?&amp;H?_x0008__x000f__x0007_?_x0007__x0001__x0001_" xfId="1" xr:uid="{00000000-0005-0000-0000-000000000000}"/>
    <cellStyle name="??&amp;O?&amp;H?_x0008__x000f__x0007_?_x0007__x0001__x0001_ 2" xfId="157" xr:uid="{00000000-0005-0000-0000-000001000000}"/>
    <cellStyle name="??&amp;O?&amp;H?_x0008_??_x0007__x0001__x0001_" xfId="2" xr:uid="{00000000-0005-0000-0000-000002000000}"/>
    <cellStyle name="??&amp;O?&amp;H?_x0008_??_x0007__x0001__x0001_ 2" xfId="158" xr:uid="{00000000-0005-0000-0000-000003000000}"/>
    <cellStyle name="_소사도잘해라" xfId="3" xr:uid="{00000000-0005-0000-0000-000004000000}"/>
    <cellStyle name="_소사도잘해라 2" xfId="159" xr:uid="{00000000-0005-0000-0000-000005000000}"/>
    <cellStyle name="_인원계획표 " xfId="349" xr:uid="{00000000-0005-0000-0000-000006000000}"/>
    <cellStyle name="_인원계획표 _적격 " xfId="350" xr:uid="{00000000-0005-0000-0000-000007000000}"/>
    <cellStyle name="_입찰표지 " xfId="351" xr:uid="{00000000-0005-0000-0000-000008000000}"/>
    <cellStyle name="_적격 " xfId="352" xr:uid="{00000000-0005-0000-0000-000009000000}"/>
    <cellStyle name="_적격 _집행갑지 " xfId="353" xr:uid="{00000000-0005-0000-0000-00000A000000}"/>
    <cellStyle name="_적격(화산) " xfId="354" xr:uid="{00000000-0005-0000-0000-00000B000000}"/>
    <cellStyle name="_집행갑지 " xfId="355" xr:uid="{00000000-0005-0000-0000-00000C000000}"/>
    <cellStyle name="_철거공" xfId="4" xr:uid="{00000000-0005-0000-0000-00000D000000}"/>
    <cellStyle name="_철거공 2" xfId="160" xr:uid="{00000000-0005-0000-0000-00000E000000}"/>
    <cellStyle name="_타공종이월수량(교량공)-던지고" xfId="5" xr:uid="{00000000-0005-0000-0000-00000F000000}"/>
    <cellStyle name="_타공종이월수량(교량공)-던지고 2" xfId="161" xr:uid="{00000000-0005-0000-0000-000010000000}"/>
    <cellStyle name="_포장공-000-포장공수량집계" xfId="6" xr:uid="{00000000-0005-0000-0000-000011000000}"/>
    <cellStyle name="_포장공-000-포장공수량집계 2" xfId="162" xr:uid="{00000000-0005-0000-0000-000012000000}"/>
    <cellStyle name="¤@?e_TEST-1 " xfId="356" xr:uid="{00000000-0005-0000-0000-000013000000}"/>
    <cellStyle name="0" xfId="7" xr:uid="{00000000-0005-0000-0000-000014000000}"/>
    <cellStyle name="0 2" xfId="163" xr:uid="{00000000-0005-0000-0000-000015000000}"/>
    <cellStyle name="0 2 2" xfId="337" xr:uid="{00000000-0005-0000-0000-000016000000}"/>
    <cellStyle name="0 2 2 2" xfId="413" xr:uid="{00000000-0005-0000-0000-000017000000}"/>
    <cellStyle name="0 2 3" xfId="342" xr:uid="{00000000-0005-0000-0000-000018000000}"/>
    <cellStyle name="0 2 4" xfId="283" xr:uid="{00000000-0005-0000-0000-000019000000}"/>
    <cellStyle name="0 2 4 2" xfId="406" xr:uid="{00000000-0005-0000-0000-00001A000000}"/>
    <cellStyle name="0 3" xfId="280" xr:uid="{00000000-0005-0000-0000-00001B000000}"/>
    <cellStyle name="0 3 2" xfId="399" xr:uid="{00000000-0005-0000-0000-00001C000000}"/>
    <cellStyle name="0 4" xfId="345" xr:uid="{00000000-0005-0000-0000-00001D000000}"/>
    <cellStyle name="0_영업권조서(대저동)" xfId="164" xr:uid="{00000000-0005-0000-0000-00001E000000}"/>
    <cellStyle name="0_영업권조서(대저동) 2" xfId="338" xr:uid="{00000000-0005-0000-0000-00001F000000}"/>
    <cellStyle name="0_영업권조서(대저동) 2 2" xfId="414" xr:uid="{00000000-0005-0000-0000-000020000000}"/>
    <cellStyle name="0_영업권조서(대저동) 3" xfId="310" xr:uid="{00000000-0005-0000-0000-000021000000}"/>
    <cellStyle name="0_영업권조서(대저동) 4" xfId="284" xr:uid="{00000000-0005-0000-0000-000022000000}"/>
    <cellStyle name="0_영업권조서(대저동) 4 2" xfId="407" xr:uid="{00000000-0005-0000-0000-000023000000}"/>
    <cellStyle name="00" xfId="8" xr:uid="{00000000-0005-0000-0000-000024000000}"/>
    <cellStyle name="00 2" xfId="165" xr:uid="{00000000-0005-0000-0000-000025000000}"/>
    <cellStyle name="20% - 강조색1" xfId="9" xr:uid="{00000000-0005-0000-0000-000026000000}"/>
    <cellStyle name="20% - 강조색1 2" xfId="291" xr:uid="{00000000-0005-0000-0000-000027000000}"/>
    <cellStyle name="20% - 강조색2" xfId="10" xr:uid="{00000000-0005-0000-0000-000028000000}"/>
    <cellStyle name="20% - 강조색2 2" xfId="292" xr:uid="{00000000-0005-0000-0000-000029000000}"/>
    <cellStyle name="20% - 강조색3" xfId="11" xr:uid="{00000000-0005-0000-0000-00002A000000}"/>
    <cellStyle name="20% - 강조색3 2" xfId="293" xr:uid="{00000000-0005-0000-0000-00002B000000}"/>
    <cellStyle name="20% - 강조색4" xfId="12" xr:uid="{00000000-0005-0000-0000-00002C000000}"/>
    <cellStyle name="20% - 강조색4 2" xfId="294" xr:uid="{00000000-0005-0000-0000-00002D000000}"/>
    <cellStyle name="20% - 강조색5" xfId="13" xr:uid="{00000000-0005-0000-0000-00002E000000}"/>
    <cellStyle name="20% - 강조색5 2" xfId="295" xr:uid="{00000000-0005-0000-0000-00002F000000}"/>
    <cellStyle name="20% - 강조색6" xfId="14" xr:uid="{00000000-0005-0000-0000-000030000000}"/>
    <cellStyle name="20% - 강조색6 2" xfId="296" xr:uid="{00000000-0005-0000-0000-000031000000}"/>
    <cellStyle name="40% - 강조색1" xfId="15" xr:uid="{00000000-0005-0000-0000-000032000000}"/>
    <cellStyle name="40% - 강조색1 2" xfId="297" xr:uid="{00000000-0005-0000-0000-000033000000}"/>
    <cellStyle name="40% - 강조색2" xfId="16" xr:uid="{00000000-0005-0000-0000-000034000000}"/>
    <cellStyle name="40% - 강조색2 2" xfId="298" xr:uid="{00000000-0005-0000-0000-000035000000}"/>
    <cellStyle name="40% - 강조색3" xfId="17" xr:uid="{00000000-0005-0000-0000-000036000000}"/>
    <cellStyle name="40% - 강조색3 2" xfId="299" xr:uid="{00000000-0005-0000-0000-000037000000}"/>
    <cellStyle name="40% - 강조색4" xfId="18" xr:uid="{00000000-0005-0000-0000-000038000000}"/>
    <cellStyle name="40% - 강조색4 2" xfId="300" xr:uid="{00000000-0005-0000-0000-000039000000}"/>
    <cellStyle name="40% - 강조색5" xfId="19" xr:uid="{00000000-0005-0000-0000-00003A000000}"/>
    <cellStyle name="40% - 강조색5 2" xfId="301" xr:uid="{00000000-0005-0000-0000-00003B000000}"/>
    <cellStyle name="40% - 강조색6" xfId="20" xr:uid="{00000000-0005-0000-0000-00003C000000}"/>
    <cellStyle name="40% - 강조색6 2" xfId="302" xr:uid="{00000000-0005-0000-0000-00003D000000}"/>
    <cellStyle name="60% - 강조색1" xfId="21" xr:uid="{00000000-0005-0000-0000-00003E000000}"/>
    <cellStyle name="60% - 강조색1 2" xfId="303" xr:uid="{00000000-0005-0000-0000-00003F000000}"/>
    <cellStyle name="60% - 강조색2" xfId="22" xr:uid="{00000000-0005-0000-0000-000040000000}"/>
    <cellStyle name="60% - 강조색2 2" xfId="304" xr:uid="{00000000-0005-0000-0000-000041000000}"/>
    <cellStyle name="60% - 강조색3" xfId="23" xr:uid="{00000000-0005-0000-0000-000042000000}"/>
    <cellStyle name="60% - 강조색3 2" xfId="305" xr:uid="{00000000-0005-0000-0000-000043000000}"/>
    <cellStyle name="60% - 강조색4" xfId="24" xr:uid="{00000000-0005-0000-0000-000044000000}"/>
    <cellStyle name="60% - 강조색4 2" xfId="306" xr:uid="{00000000-0005-0000-0000-000045000000}"/>
    <cellStyle name="60% - 강조색5" xfId="25" xr:uid="{00000000-0005-0000-0000-000046000000}"/>
    <cellStyle name="60% - 강조색5 2" xfId="307" xr:uid="{00000000-0005-0000-0000-000047000000}"/>
    <cellStyle name="60% - 강조색6" xfId="26" xr:uid="{00000000-0005-0000-0000-000048000000}"/>
    <cellStyle name="60% - 강조색6 2" xfId="308" xr:uid="{00000000-0005-0000-0000-000049000000}"/>
    <cellStyle name="A¨­￠￢￠O [0]_INQUIRY ￠?￥i¨u¡AAⓒ￢Aⓒª " xfId="357" xr:uid="{00000000-0005-0000-0000-00004A000000}"/>
    <cellStyle name="A¨­￠￢￠O_INQUIRY ￠?￥i¨u¡AAⓒ￢Aⓒª " xfId="358" xr:uid="{00000000-0005-0000-0000-00004B000000}"/>
    <cellStyle name="Aee­ " xfId="359" xr:uid="{00000000-0005-0000-0000-00004C000000}"/>
    <cellStyle name="AeE­ [0]_ 2ÆAAþº° " xfId="360" xr:uid="{00000000-0005-0000-0000-00004D000000}"/>
    <cellStyle name="ÅëÈ­ [0]_»óºÎ¼ö·®Áý°è " xfId="361" xr:uid="{00000000-0005-0000-0000-00004E000000}"/>
    <cellStyle name="AeE­ [0]_¼oAI¼º " xfId="362" xr:uid="{00000000-0005-0000-0000-00004F000000}"/>
    <cellStyle name="ÅëÈ­ [0]_º»¼± ±æ¾î±úºÎ ¼ö·® Áý°èÇ¥ " xfId="363" xr:uid="{00000000-0005-0000-0000-000050000000}"/>
    <cellStyle name="AeE­_ 2ÆAAþº° " xfId="364" xr:uid="{00000000-0005-0000-0000-000051000000}"/>
    <cellStyle name="ÅëÈ­_»óºÎ¼ö·®Áý°è " xfId="365" xr:uid="{00000000-0005-0000-0000-000052000000}"/>
    <cellStyle name="AeE­_¼oAI¼º " xfId="366" xr:uid="{00000000-0005-0000-0000-000053000000}"/>
    <cellStyle name="ÅëÈ­_º»¼± ±æ¾î±úºÎ ¼ö·® Áý°èÇ¥ " xfId="367" xr:uid="{00000000-0005-0000-0000-000054000000}"/>
    <cellStyle name="AeE¡ⓒ [0]_INQUIRY ￠?￥i¨u¡AAⓒ￢Aⓒª " xfId="368" xr:uid="{00000000-0005-0000-0000-000055000000}"/>
    <cellStyle name="AeE¡ⓒ_INQUIRY ￠?￥i¨u¡AAⓒ￢Aⓒª " xfId="369" xr:uid="{00000000-0005-0000-0000-000056000000}"/>
    <cellStyle name="AÞ¸¶ [0]_ 2ÆAAþº° " xfId="370" xr:uid="{00000000-0005-0000-0000-000057000000}"/>
    <cellStyle name="ÄÞ¸¶ [0]_»óºÎ¼ö·®Áý°è " xfId="371" xr:uid="{00000000-0005-0000-0000-000058000000}"/>
    <cellStyle name="AÞ¸¶ [0]_¼oAI¼º " xfId="372" xr:uid="{00000000-0005-0000-0000-000059000000}"/>
    <cellStyle name="ÄÞ¸¶ [0]_º»¼± ±æ¾î±úºÎ ¼ö·® Áý°èÇ¥ " xfId="373" xr:uid="{00000000-0005-0000-0000-00005A000000}"/>
    <cellStyle name="AÞ¸¶_ 2ÆAAþº° " xfId="374" xr:uid="{00000000-0005-0000-0000-00005B000000}"/>
    <cellStyle name="ÄÞ¸¶_»óºÎ¼ö·®Áý°è " xfId="375" xr:uid="{00000000-0005-0000-0000-00005C000000}"/>
    <cellStyle name="AÞ¸¶_¼oAI¼º " xfId="376" xr:uid="{00000000-0005-0000-0000-00005D000000}"/>
    <cellStyle name="ÄÞ¸¶_º»¼± ±æ¾î±úºÎ ¼ö·® Áý°èÇ¥ " xfId="377" xr:uid="{00000000-0005-0000-0000-00005E000000}"/>
    <cellStyle name="C¡IA¨ª_¡ic¨u¡A¨￢I¨￢¡Æ AN¡Æe " xfId="378" xr:uid="{00000000-0005-0000-0000-00005F000000}"/>
    <cellStyle name="C￥AØ_  FAB AIA¤  " xfId="379" xr:uid="{00000000-0005-0000-0000-000060000000}"/>
    <cellStyle name="Ç¥ÁØ_´ëºñÇ¥ (2)_1_ºÎ´ëÅä°ø " xfId="380" xr:uid="{00000000-0005-0000-0000-000061000000}"/>
    <cellStyle name="C￥AØ_´eºnC￥ (2)_ºI´eAa°ø " xfId="381" xr:uid="{00000000-0005-0000-0000-000062000000}"/>
    <cellStyle name="Ç¥ÁØ_´ëºñÇ¥ (2)_ºÎ´ëÅä°ø " xfId="382" xr:uid="{00000000-0005-0000-0000-000063000000}"/>
    <cellStyle name="C￥AØ_¿μ¾÷CoE² " xfId="27" xr:uid="{00000000-0005-0000-0000-000064000000}"/>
    <cellStyle name="Ç¥ÁØ_»óºÎ¼ö·®Áý°è " xfId="383" xr:uid="{00000000-0005-0000-0000-000065000000}"/>
    <cellStyle name="C￥AØ_≫c¾÷ºIº° AN°e " xfId="384" xr:uid="{00000000-0005-0000-0000-000066000000}"/>
    <cellStyle name="Ç¥ÁØ_ºÎ´ëÅä°ø " xfId="385" xr:uid="{00000000-0005-0000-0000-000067000000}"/>
    <cellStyle name="category" xfId="28" xr:uid="{00000000-0005-0000-0000-000068000000}"/>
    <cellStyle name="category 2" xfId="166" xr:uid="{00000000-0005-0000-0000-000069000000}"/>
    <cellStyle name="Comma" xfId="29" xr:uid="{00000000-0005-0000-0000-00006A000000}"/>
    <cellStyle name="Comma [0]" xfId="387" xr:uid="{00000000-0005-0000-0000-00006B000000}"/>
    <cellStyle name="Comma 2" xfId="167" xr:uid="{00000000-0005-0000-0000-00006C000000}"/>
    <cellStyle name="Comma 3" xfId="386" xr:uid="{00000000-0005-0000-0000-00006D000000}"/>
    <cellStyle name="Comma_ SG&amp;A Bridge " xfId="30" xr:uid="{00000000-0005-0000-0000-00006E000000}"/>
    <cellStyle name="Comma0" xfId="31" xr:uid="{00000000-0005-0000-0000-00006F000000}"/>
    <cellStyle name="Comma0 2" xfId="168" xr:uid="{00000000-0005-0000-0000-000070000000}"/>
    <cellStyle name="Currency" xfId="32" xr:uid="{00000000-0005-0000-0000-000071000000}"/>
    <cellStyle name="Currency [0]" xfId="389" xr:uid="{00000000-0005-0000-0000-000072000000}"/>
    <cellStyle name="Currency 2" xfId="169" xr:uid="{00000000-0005-0000-0000-000073000000}"/>
    <cellStyle name="Currency 3" xfId="388" xr:uid="{00000000-0005-0000-0000-000074000000}"/>
    <cellStyle name="Currency_ SG&amp;A Bridge " xfId="33" xr:uid="{00000000-0005-0000-0000-000075000000}"/>
    <cellStyle name="Currency0" xfId="34" xr:uid="{00000000-0005-0000-0000-000076000000}"/>
    <cellStyle name="Currency0 2" xfId="170" xr:uid="{00000000-0005-0000-0000-000077000000}"/>
    <cellStyle name="Currency1" xfId="35" xr:uid="{00000000-0005-0000-0000-000078000000}"/>
    <cellStyle name="Currency1 2" xfId="171" xr:uid="{00000000-0005-0000-0000-000079000000}"/>
    <cellStyle name="Currency1 3" xfId="390" xr:uid="{00000000-0005-0000-0000-00007A000000}"/>
    <cellStyle name="Date" xfId="36" xr:uid="{00000000-0005-0000-0000-00007B000000}"/>
    <cellStyle name="Date 2" xfId="172" xr:uid="{00000000-0005-0000-0000-00007C000000}"/>
    <cellStyle name="Fixed" xfId="37" xr:uid="{00000000-0005-0000-0000-00007D000000}"/>
    <cellStyle name="Fixed 2" xfId="173" xr:uid="{00000000-0005-0000-0000-00007E000000}"/>
    <cellStyle name="Grey" xfId="38" xr:uid="{00000000-0005-0000-0000-00007F000000}"/>
    <cellStyle name="Grey 2" xfId="174" xr:uid="{00000000-0005-0000-0000-000080000000}"/>
    <cellStyle name="HEADER" xfId="39" xr:uid="{00000000-0005-0000-0000-000081000000}"/>
    <cellStyle name="HEADER 2" xfId="175" xr:uid="{00000000-0005-0000-0000-000082000000}"/>
    <cellStyle name="Header1" xfId="40" xr:uid="{00000000-0005-0000-0000-000083000000}"/>
    <cellStyle name="Header1 2" xfId="176" xr:uid="{00000000-0005-0000-0000-000084000000}"/>
    <cellStyle name="Header2" xfId="41" xr:uid="{00000000-0005-0000-0000-000085000000}"/>
    <cellStyle name="Header2 2" xfId="177" xr:uid="{00000000-0005-0000-0000-000086000000}"/>
    <cellStyle name="Header2 2 2" xfId="339" xr:uid="{00000000-0005-0000-0000-000087000000}"/>
    <cellStyle name="Header2 2 2 2" xfId="415" xr:uid="{00000000-0005-0000-0000-000088000000}"/>
    <cellStyle name="Header2 2 3" xfId="341" xr:uid="{00000000-0005-0000-0000-000089000000}"/>
    <cellStyle name="Header2 2 4" xfId="285" xr:uid="{00000000-0005-0000-0000-00008A000000}"/>
    <cellStyle name="Header2 2 4 2" xfId="408" xr:uid="{00000000-0005-0000-0000-00008B000000}"/>
    <cellStyle name="Header2 3" xfId="281" xr:uid="{00000000-0005-0000-0000-00008C000000}"/>
    <cellStyle name="Header2 3 2" xfId="400" xr:uid="{00000000-0005-0000-0000-00008D000000}"/>
    <cellStyle name="Header2 4" xfId="336" xr:uid="{00000000-0005-0000-0000-00008E000000}"/>
    <cellStyle name="Heading 1" xfId="42" xr:uid="{00000000-0005-0000-0000-00008F000000}"/>
    <cellStyle name="Heading 1 2" xfId="178" xr:uid="{00000000-0005-0000-0000-000090000000}"/>
    <cellStyle name="Heading 2" xfId="43" xr:uid="{00000000-0005-0000-0000-000091000000}"/>
    <cellStyle name="Heading 2 2" xfId="179" xr:uid="{00000000-0005-0000-0000-000092000000}"/>
    <cellStyle name="Heading1" xfId="44" xr:uid="{00000000-0005-0000-0000-000093000000}"/>
    <cellStyle name="Heading1 2" xfId="180" xr:uid="{00000000-0005-0000-0000-000094000000}"/>
    <cellStyle name="Heading2" xfId="45" xr:uid="{00000000-0005-0000-0000-000095000000}"/>
    <cellStyle name="Heading2 2" xfId="181" xr:uid="{00000000-0005-0000-0000-000096000000}"/>
    <cellStyle name="Input [yellow]" xfId="46" xr:uid="{00000000-0005-0000-0000-000097000000}"/>
    <cellStyle name="Input [yellow] 2" xfId="182" xr:uid="{00000000-0005-0000-0000-000098000000}"/>
    <cellStyle name="Input [yellow] 2 2" xfId="340" xr:uid="{00000000-0005-0000-0000-000099000000}"/>
    <cellStyle name="Input [yellow] 2 2 2" xfId="416" xr:uid="{00000000-0005-0000-0000-00009A000000}"/>
    <cellStyle name="Input [yellow] 2 3" xfId="309" xr:uid="{00000000-0005-0000-0000-00009B000000}"/>
    <cellStyle name="Input [yellow] 2 4" xfId="286" xr:uid="{00000000-0005-0000-0000-00009C000000}"/>
    <cellStyle name="Input [yellow] 2 4 2" xfId="409" xr:uid="{00000000-0005-0000-0000-00009D000000}"/>
    <cellStyle name="Input [yellow] 3" xfId="282" xr:uid="{00000000-0005-0000-0000-00009E000000}"/>
    <cellStyle name="Input [yellow] 3 2" xfId="401" xr:uid="{00000000-0005-0000-0000-00009F000000}"/>
    <cellStyle name="Input [yellow] 4" xfId="344" xr:uid="{00000000-0005-0000-0000-0000A0000000}"/>
    <cellStyle name="Model" xfId="47" xr:uid="{00000000-0005-0000-0000-0000A1000000}"/>
    <cellStyle name="Model 2" xfId="183" xr:uid="{00000000-0005-0000-0000-0000A2000000}"/>
    <cellStyle name="Normal - Style1" xfId="48" xr:uid="{00000000-0005-0000-0000-0000A3000000}"/>
    <cellStyle name="Normal - Style1 2" xfId="184" xr:uid="{00000000-0005-0000-0000-0000A4000000}"/>
    <cellStyle name="Normal_ SG&amp;A Bridge " xfId="49" xr:uid="{00000000-0005-0000-0000-0000A5000000}"/>
    <cellStyle name="Percent" xfId="50" xr:uid="{00000000-0005-0000-0000-0000A6000000}"/>
    <cellStyle name="Percent [2]" xfId="51" xr:uid="{00000000-0005-0000-0000-0000A7000000}"/>
    <cellStyle name="Percent [2] 2" xfId="186" xr:uid="{00000000-0005-0000-0000-0000A8000000}"/>
    <cellStyle name="Percent 2" xfId="185" xr:uid="{00000000-0005-0000-0000-0000A9000000}"/>
    <cellStyle name="Percent 3" xfId="391" xr:uid="{00000000-0005-0000-0000-0000AA000000}"/>
    <cellStyle name="Percent_검안천지장물조서" xfId="187" xr:uid="{00000000-0005-0000-0000-0000AB000000}"/>
    <cellStyle name="subhead" xfId="52" xr:uid="{00000000-0005-0000-0000-0000AC000000}"/>
    <cellStyle name="subhead 2" xfId="188" xr:uid="{00000000-0005-0000-0000-0000AD000000}"/>
    <cellStyle name="title [1]" xfId="53" xr:uid="{00000000-0005-0000-0000-0000AE000000}"/>
    <cellStyle name="title [1] 2" xfId="189" xr:uid="{00000000-0005-0000-0000-0000AF000000}"/>
    <cellStyle name="title [2]" xfId="54" xr:uid="{00000000-0005-0000-0000-0000B0000000}"/>
    <cellStyle name="title [2] 2" xfId="190" xr:uid="{00000000-0005-0000-0000-0000B1000000}"/>
    <cellStyle name="Total" xfId="55" xr:uid="{00000000-0005-0000-0000-0000B2000000}"/>
    <cellStyle name="Total 2" xfId="191" xr:uid="{00000000-0005-0000-0000-0000B3000000}"/>
    <cellStyle name="강조색1" xfId="56" xr:uid="{00000000-0005-0000-0000-0000B4000000}"/>
    <cellStyle name="강조색1 2" xfId="311" xr:uid="{00000000-0005-0000-0000-0000B5000000}"/>
    <cellStyle name="강조색2" xfId="57" xr:uid="{00000000-0005-0000-0000-0000B6000000}"/>
    <cellStyle name="강조색2 2" xfId="312" xr:uid="{00000000-0005-0000-0000-0000B7000000}"/>
    <cellStyle name="강조색3" xfId="58" xr:uid="{00000000-0005-0000-0000-0000B8000000}"/>
    <cellStyle name="강조색3 2" xfId="313" xr:uid="{00000000-0005-0000-0000-0000B9000000}"/>
    <cellStyle name="강조색4" xfId="59" xr:uid="{00000000-0005-0000-0000-0000BA000000}"/>
    <cellStyle name="강조색4 2" xfId="314" xr:uid="{00000000-0005-0000-0000-0000BB000000}"/>
    <cellStyle name="강조색5" xfId="60" xr:uid="{00000000-0005-0000-0000-0000BC000000}"/>
    <cellStyle name="강조색5 2" xfId="315" xr:uid="{00000000-0005-0000-0000-0000BD000000}"/>
    <cellStyle name="강조색6" xfId="61" xr:uid="{00000000-0005-0000-0000-0000BE000000}"/>
    <cellStyle name="강조색6 2" xfId="316" xr:uid="{00000000-0005-0000-0000-0000BF000000}"/>
    <cellStyle name="경고문" xfId="62" xr:uid="{00000000-0005-0000-0000-0000C0000000}"/>
    <cellStyle name="경고문 2" xfId="317" xr:uid="{00000000-0005-0000-0000-0000C1000000}"/>
    <cellStyle name="계산" xfId="63" xr:uid="{00000000-0005-0000-0000-0000C2000000}"/>
    <cellStyle name="계산 2" xfId="318" xr:uid="{00000000-0005-0000-0000-0000C3000000}"/>
    <cellStyle name="고정소숫점" xfId="192" xr:uid="{00000000-0005-0000-0000-0000C4000000}"/>
    <cellStyle name="고정출력1" xfId="193" xr:uid="{00000000-0005-0000-0000-0000C5000000}"/>
    <cellStyle name="고정출력2" xfId="194" xr:uid="{00000000-0005-0000-0000-0000C6000000}"/>
    <cellStyle name="나쁨" xfId="64" xr:uid="{00000000-0005-0000-0000-0000C7000000}"/>
    <cellStyle name="나쁨 2" xfId="319" xr:uid="{00000000-0005-0000-0000-0000C8000000}"/>
    <cellStyle name="나쁨 3" xfId="398" xr:uid="{00000000-0005-0000-0000-0000C9000000}"/>
    <cellStyle name="날짜" xfId="195" xr:uid="{00000000-0005-0000-0000-0000CA000000}"/>
    <cellStyle name="내역서" xfId="65" xr:uid="{00000000-0005-0000-0000-0000CB000000}"/>
    <cellStyle name="내역서 2" xfId="196" xr:uid="{00000000-0005-0000-0000-0000CC000000}"/>
    <cellStyle name="내역서적용수량_공종번호" xfId="66" xr:uid="{00000000-0005-0000-0000-0000CD000000}"/>
    <cellStyle name="달러" xfId="197" xr:uid="{00000000-0005-0000-0000-0000CE000000}"/>
    <cellStyle name="뒤에 오는 하이퍼링크_4포장공사" xfId="198" xr:uid="{00000000-0005-0000-0000-0000CF000000}"/>
    <cellStyle name="똿뗦먛귟 [0.00]_PRODUCT DETAIL Q1" xfId="67" xr:uid="{00000000-0005-0000-0000-0000D0000000}"/>
    <cellStyle name="똿뗦먛귟_PRODUCT DETAIL Q1" xfId="68" xr:uid="{00000000-0005-0000-0000-0000D1000000}"/>
    <cellStyle name="마이너스키" xfId="69" xr:uid="{00000000-0005-0000-0000-0000D2000000}"/>
    <cellStyle name="마이너스키 2" xfId="199" xr:uid="{00000000-0005-0000-0000-0000D3000000}"/>
    <cellStyle name="메모" xfId="70" xr:uid="{00000000-0005-0000-0000-0000D4000000}"/>
    <cellStyle name="메모 2" xfId="71" xr:uid="{00000000-0005-0000-0000-0000D5000000}"/>
    <cellStyle name="메모 2 2" xfId="200" xr:uid="{00000000-0005-0000-0000-0000D6000000}"/>
    <cellStyle name="메모 2 2 2" xfId="343" xr:uid="{00000000-0005-0000-0000-0000D7000000}"/>
    <cellStyle name="메모 3" xfId="320" xr:uid="{00000000-0005-0000-0000-0000D8000000}"/>
    <cellStyle name="믅됞 [0.00]_PRODUCT DETAIL Q1" xfId="72" xr:uid="{00000000-0005-0000-0000-0000D9000000}"/>
    <cellStyle name="믅됞_PRODUCT DETAIL Q1" xfId="73" xr:uid="{00000000-0005-0000-0000-0000DA000000}"/>
    <cellStyle name="백분율 [0]" xfId="74" xr:uid="{00000000-0005-0000-0000-0000DB000000}"/>
    <cellStyle name="백분율 [0] 2" xfId="201" xr:uid="{00000000-0005-0000-0000-0000DC000000}"/>
    <cellStyle name="백분율 [2]" xfId="75" xr:uid="{00000000-0005-0000-0000-0000DD000000}"/>
    <cellStyle name="백분율 [2] 2" xfId="202" xr:uid="{00000000-0005-0000-0000-0000DE000000}"/>
    <cellStyle name="백분율 2" xfId="76" xr:uid="{00000000-0005-0000-0000-0000DF000000}"/>
    <cellStyle name="백분율 2 2" xfId="203" xr:uid="{00000000-0005-0000-0000-0000E0000000}"/>
    <cellStyle name="보통" xfId="77" xr:uid="{00000000-0005-0000-0000-0000E1000000}"/>
    <cellStyle name="보통 2" xfId="321" xr:uid="{00000000-0005-0000-0000-0000E2000000}"/>
    <cellStyle name="뷭?_BOOKSHIP" xfId="78" xr:uid="{00000000-0005-0000-0000-0000E3000000}"/>
    <cellStyle name="설명 텍스트" xfId="79" xr:uid="{00000000-0005-0000-0000-0000E4000000}"/>
    <cellStyle name="설명 텍스트 2" xfId="322" xr:uid="{00000000-0005-0000-0000-0000E5000000}"/>
    <cellStyle name="셀 확인" xfId="80" xr:uid="{00000000-0005-0000-0000-0000E6000000}"/>
    <cellStyle name="셀 확인 2" xfId="323" xr:uid="{00000000-0005-0000-0000-0000E7000000}"/>
    <cellStyle name="쉼표 [0]" xfId="81" builtinId="6"/>
    <cellStyle name="쉼표 [0] 10" xfId="271" xr:uid="{00000000-0005-0000-0000-0000E9000000}"/>
    <cellStyle name="쉼표 [0] 13" xfId="273" xr:uid="{00000000-0005-0000-0000-0000EA000000}"/>
    <cellStyle name="쉼표 [0] 14" xfId="431" xr:uid="{9AD9A542-3259-4BDC-BA85-72798F0B7CE2}"/>
    <cellStyle name="쉼표 [0] 14 2" xfId="439" xr:uid="{AB411118-BCC4-4EAD-8E01-E206B0BE94E8}"/>
    <cellStyle name="쉼표 [0] 17" xfId="269" xr:uid="{00000000-0005-0000-0000-0000EB000000}"/>
    <cellStyle name="쉼표 [0] 2" xfId="82" xr:uid="{00000000-0005-0000-0000-0000EC000000}"/>
    <cellStyle name="쉼표 [0] 2 2" xfId="83" xr:uid="{00000000-0005-0000-0000-0000ED000000}"/>
    <cellStyle name="쉼표 [0] 2 2 2" xfId="205" xr:uid="{00000000-0005-0000-0000-0000EE000000}"/>
    <cellStyle name="쉼표 [0] 2 2 3" xfId="397" xr:uid="{00000000-0005-0000-0000-0000EF000000}"/>
    <cellStyle name="쉼표 [0] 2 3" xfId="206" xr:uid="{00000000-0005-0000-0000-0000F0000000}"/>
    <cellStyle name="쉼표 [0] 2 3 2" xfId="395" xr:uid="{00000000-0005-0000-0000-0000F1000000}"/>
    <cellStyle name="쉼표 [0] 2 3 2 2" xfId="420" xr:uid="{00000000-0005-0000-0000-0000F2000000}"/>
    <cellStyle name="쉼표 [0] 2 4" xfId="204" xr:uid="{00000000-0005-0000-0000-0000F3000000}"/>
    <cellStyle name="쉼표 [0] 2 5" xfId="396" xr:uid="{00000000-0005-0000-0000-0000F4000000}"/>
    <cellStyle name="쉼표 [0] 2 5 2" xfId="427" xr:uid="{4AF91EE5-2EA5-4C9B-8D80-389E8B525CB6}"/>
    <cellStyle name="쉼표 [0] 2 5 3" xfId="442" xr:uid="{0BEF44B1-9B0E-47CD-BDF7-1FCFE161D0B7}"/>
    <cellStyle name="쉼표 [0] 3" xfId="84" xr:uid="{00000000-0005-0000-0000-0000F5000000}"/>
    <cellStyle name="쉼표 [0] 3 2" xfId="207" xr:uid="{00000000-0005-0000-0000-0000F6000000}"/>
    <cellStyle name="쉼표 [0] 4" xfId="85" xr:uid="{00000000-0005-0000-0000-0000F7000000}"/>
    <cellStyle name="쉼표 [0] 4 7" xfId="270" xr:uid="{00000000-0005-0000-0000-0000F8000000}"/>
    <cellStyle name="쉼표 [0] 5" xfId="276" xr:uid="{00000000-0005-0000-0000-0000F9000000}"/>
    <cellStyle name="쉼표 [0] 5 2" xfId="348" xr:uid="{00000000-0005-0000-0000-0000FA000000}"/>
    <cellStyle name="쉼표 [0] 5 2 2" xfId="419" xr:uid="{00000000-0005-0000-0000-0000FB000000}"/>
    <cellStyle name="쉼표 [0] 5 3" xfId="403" xr:uid="{00000000-0005-0000-0000-0000FC000000}"/>
    <cellStyle name="쉼표 [0] 5 3 2" xfId="422" xr:uid="{00000000-0005-0000-0000-0000FD000000}"/>
    <cellStyle name="쉼표 [0] 5 4" xfId="288" xr:uid="{00000000-0005-0000-0000-0000FE000000}"/>
    <cellStyle name="쉼표 [0] 5 4 2" xfId="411" xr:uid="{00000000-0005-0000-0000-0000FF000000}"/>
    <cellStyle name="쉼표 [0] 5 5" xfId="405" xr:uid="{00000000-0005-0000-0000-000000010000}"/>
    <cellStyle name="쉼표 [0] 6" xfId="324" xr:uid="{00000000-0005-0000-0000-000001010000}"/>
    <cellStyle name="쉼표 [0] 7" xfId="428" xr:uid="{166CB9A2-5909-4DC7-913C-832B18036AC2}"/>
    <cellStyle name="스타일 1" xfId="86" xr:uid="{00000000-0005-0000-0000-000002010000}"/>
    <cellStyle name="스타일 1 2" xfId="208" xr:uid="{00000000-0005-0000-0000-000003010000}"/>
    <cellStyle name="연결된 셀" xfId="87" xr:uid="{00000000-0005-0000-0000-000004010000}"/>
    <cellStyle name="연결된 셀 2" xfId="325" xr:uid="{00000000-0005-0000-0000-000005010000}"/>
    <cellStyle name="요약" xfId="88" xr:uid="{00000000-0005-0000-0000-000006010000}"/>
    <cellStyle name="요약 2" xfId="326" xr:uid="{00000000-0005-0000-0000-000007010000}"/>
    <cellStyle name="입력" xfId="89" xr:uid="{00000000-0005-0000-0000-000008010000}"/>
    <cellStyle name="입력 2" xfId="327" xr:uid="{00000000-0005-0000-0000-000009010000}"/>
    <cellStyle name="자리수" xfId="209" xr:uid="{00000000-0005-0000-0000-00000A010000}"/>
    <cellStyle name="자리수0" xfId="90" xr:uid="{00000000-0005-0000-0000-00000B010000}"/>
    <cellStyle name="자리수0 2" xfId="210" xr:uid="{00000000-0005-0000-0000-00000C010000}"/>
    <cellStyle name="제목" xfId="91" xr:uid="{00000000-0005-0000-0000-00000D010000}"/>
    <cellStyle name="제목 1" xfId="92" xr:uid="{00000000-0005-0000-0000-00000E010000}"/>
    <cellStyle name="제목 1 2" xfId="329" xr:uid="{00000000-0005-0000-0000-00000F010000}"/>
    <cellStyle name="제목 2" xfId="93" xr:uid="{00000000-0005-0000-0000-000010010000}"/>
    <cellStyle name="제목 2 2" xfId="330" xr:uid="{00000000-0005-0000-0000-000011010000}"/>
    <cellStyle name="제목 3" xfId="94" xr:uid="{00000000-0005-0000-0000-000012010000}"/>
    <cellStyle name="제목 3 2" xfId="331" xr:uid="{00000000-0005-0000-0000-000013010000}"/>
    <cellStyle name="제목 4" xfId="95" xr:uid="{00000000-0005-0000-0000-000014010000}"/>
    <cellStyle name="제목 4 2" xfId="332" xr:uid="{00000000-0005-0000-0000-000015010000}"/>
    <cellStyle name="제목 5" xfId="328" xr:uid="{00000000-0005-0000-0000-000016010000}"/>
    <cellStyle name="좋음" xfId="96" xr:uid="{00000000-0005-0000-0000-000017010000}"/>
    <cellStyle name="좋음 2" xfId="333" xr:uid="{00000000-0005-0000-0000-000018010000}"/>
    <cellStyle name="지정되지 않음" xfId="97" xr:uid="{00000000-0005-0000-0000-000019010000}"/>
    <cellStyle name="지정되지 않음 2" xfId="211" xr:uid="{00000000-0005-0000-0000-00001A010000}"/>
    <cellStyle name="출력" xfId="98" xr:uid="{00000000-0005-0000-0000-00001B010000}"/>
    <cellStyle name="출력 2" xfId="334" xr:uid="{00000000-0005-0000-0000-00001C010000}"/>
    <cellStyle name="콤냡?&lt;_x000f_$??:_x0009_`1_1 " xfId="392" xr:uid="{00000000-0005-0000-0000-00001D010000}"/>
    <cellStyle name="콤마 [0]_  종  합  " xfId="393" xr:uid="{00000000-0005-0000-0000-00001E010000}"/>
    <cellStyle name="콤마 [2]" xfId="99" xr:uid="{00000000-0005-0000-0000-00001F010000}"/>
    <cellStyle name="콤마 [2] 2" xfId="212" xr:uid="{00000000-0005-0000-0000-000020010000}"/>
    <cellStyle name="콤마_  종  합  " xfId="394" xr:uid="{00000000-0005-0000-0000-000021010000}"/>
    <cellStyle name="통화 [0]" xfId="100" builtinId="7"/>
    <cellStyle name="통화 [0] 2" xfId="279" xr:uid="{00000000-0005-0000-0000-000023010000}"/>
    <cellStyle name="통화 [0] 3" xfId="335" xr:uid="{00000000-0005-0000-0000-000024010000}"/>
    <cellStyle name="통화 [0] 4" xfId="434" xr:uid="{0F47AC5D-1B4A-47F6-84DD-B245A8C3F5A7}"/>
    <cellStyle name="퍼센트" xfId="213" xr:uid="{00000000-0005-0000-0000-000026010000}"/>
    <cellStyle name="표준" xfId="0" builtinId="0"/>
    <cellStyle name="표준 10" xfId="346" xr:uid="{00000000-0005-0000-0000-000028010000}"/>
    <cellStyle name="표준 10 2" xfId="417" xr:uid="{00000000-0005-0000-0000-000029010000}"/>
    <cellStyle name="표준 10 3" xfId="426" xr:uid="{E20D268C-3202-42F3-9D9F-56B257B48198}"/>
    <cellStyle name="표준 10 3 2" xfId="445" xr:uid="{30319C39-568B-448F-9F10-1649EBE9AADF}"/>
    <cellStyle name="표준 10 4" xfId="433" xr:uid="{BBC8C9AA-739E-42E9-AFCF-ED480CEC132E}"/>
    <cellStyle name="표준 10 4 2" xfId="438" xr:uid="{53CEA052-5CB7-4AC3-B625-FACE9F9E1521}"/>
    <cellStyle name="표준 11" xfId="423" xr:uid="{00000000-0005-0000-0000-00002A010000}"/>
    <cellStyle name="표준 13" xfId="430" xr:uid="{C1F799E5-40E8-48D5-9579-4EA9001F1553}"/>
    <cellStyle name="표준 13 2" xfId="435" xr:uid="{FEE28F97-8544-44D7-967E-D2BAE51F4661}"/>
    <cellStyle name="표준 15" xfId="432" xr:uid="{0C3F4ED7-61E6-4477-A668-8AE0F5FFD392}"/>
    <cellStyle name="표준 15 2" xfId="440" xr:uid="{559FF875-55D6-4BB7-A113-5438056F48BE}"/>
    <cellStyle name="표준 16" xfId="429" xr:uid="{3BB13B72-C2ED-4B0F-8014-04117273E7A9}"/>
    <cellStyle name="표준 16 2" xfId="443" xr:uid="{C53279F8-B8DD-481E-A9B3-274351AB8768}"/>
    <cellStyle name="표준 18 2 2" xfId="272" xr:uid="{00000000-0005-0000-0000-00002B010000}"/>
    <cellStyle name="표준 2" xfId="101" xr:uid="{00000000-0005-0000-0000-00002C010000}"/>
    <cellStyle name="표준 2 10" xfId="102" xr:uid="{00000000-0005-0000-0000-00002D010000}"/>
    <cellStyle name="표준 2 10 2" xfId="215" xr:uid="{00000000-0005-0000-0000-00002E010000}"/>
    <cellStyle name="표준 2 11" xfId="103" xr:uid="{00000000-0005-0000-0000-00002F010000}"/>
    <cellStyle name="표준 2 11 2" xfId="216" xr:uid="{00000000-0005-0000-0000-000030010000}"/>
    <cellStyle name="표준 2 12" xfId="104" xr:uid="{00000000-0005-0000-0000-000031010000}"/>
    <cellStyle name="표준 2 12 2" xfId="217" xr:uid="{00000000-0005-0000-0000-000032010000}"/>
    <cellStyle name="표준 2 13" xfId="105" xr:uid="{00000000-0005-0000-0000-000033010000}"/>
    <cellStyle name="표준 2 13 2" xfId="218" xr:uid="{00000000-0005-0000-0000-000034010000}"/>
    <cellStyle name="표준 2 14" xfId="106" xr:uid="{00000000-0005-0000-0000-000035010000}"/>
    <cellStyle name="표준 2 14 2" xfId="219" xr:uid="{00000000-0005-0000-0000-000036010000}"/>
    <cellStyle name="표준 2 15" xfId="107" xr:uid="{00000000-0005-0000-0000-000037010000}"/>
    <cellStyle name="표준 2 15 2" xfId="220" xr:uid="{00000000-0005-0000-0000-000038010000}"/>
    <cellStyle name="표준 2 16" xfId="108" xr:uid="{00000000-0005-0000-0000-000039010000}"/>
    <cellStyle name="표준 2 16 2" xfId="221" xr:uid="{00000000-0005-0000-0000-00003A010000}"/>
    <cellStyle name="표준 2 17" xfId="109" xr:uid="{00000000-0005-0000-0000-00003B010000}"/>
    <cellStyle name="표준 2 17 2" xfId="222" xr:uid="{00000000-0005-0000-0000-00003C010000}"/>
    <cellStyle name="표준 2 18" xfId="110" xr:uid="{00000000-0005-0000-0000-00003D010000}"/>
    <cellStyle name="표준 2 18 2" xfId="223" xr:uid="{00000000-0005-0000-0000-00003E010000}"/>
    <cellStyle name="표준 2 19" xfId="111" xr:uid="{00000000-0005-0000-0000-00003F010000}"/>
    <cellStyle name="표준 2 19 2" xfId="224" xr:uid="{00000000-0005-0000-0000-000040010000}"/>
    <cellStyle name="표준 2 2" xfId="112" xr:uid="{00000000-0005-0000-0000-000041010000}"/>
    <cellStyle name="표준 2 2 2" xfId="225" xr:uid="{00000000-0005-0000-0000-000042010000}"/>
    <cellStyle name="표준 2 2 2 2" xfId="268" xr:uid="{00000000-0005-0000-0000-000043010000}"/>
    <cellStyle name="표준 2 20" xfId="113" xr:uid="{00000000-0005-0000-0000-000044010000}"/>
    <cellStyle name="표준 2 20 2" xfId="226" xr:uid="{00000000-0005-0000-0000-000045010000}"/>
    <cellStyle name="표준 2 21" xfId="114" xr:uid="{00000000-0005-0000-0000-000046010000}"/>
    <cellStyle name="표준 2 21 2" xfId="227" xr:uid="{00000000-0005-0000-0000-000047010000}"/>
    <cellStyle name="표준 2 22" xfId="115" xr:uid="{00000000-0005-0000-0000-000048010000}"/>
    <cellStyle name="표준 2 22 2" xfId="228" xr:uid="{00000000-0005-0000-0000-000049010000}"/>
    <cellStyle name="표준 2 23" xfId="116" xr:uid="{00000000-0005-0000-0000-00004A010000}"/>
    <cellStyle name="표준 2 23 2" xfId="229" xr:uid="{00000000-0005-0000-0000-00004B010000}"/>
    <cellStyle name="표준 2 24" xfId="117" xr:uid="{00000000-0005-0000-0000-00004C010000}"/>
    <cellStyle name="표준 2 24 2" xfId="230" xr:uid="{00000000-0005-0000-0000-00004D010000}"/>
    <cellStyle name="표준 2 25" xfId="118" xr:uid="{00000000-0005-0000-0000-00004E010000}"/>
    <cellStyle name="표준 2 25 2" xfId="231" xr:uid="{00000000-0005-0000-0000-00004F010000}"/>
    <cellStyle name="표준 2 26" xfId="119" xr:uid="{00000000-0005-0000-0000-000050010000}"/>
    <cellStyle name="표준 2 26 2" xfId="232" xr:uid="{00000000-0005-0000-0000-000051010000}"/>
    <cellStyle name="표준 2 27" xfId="120" xr:uid="{00000000-0005-0000-0000-000052010000}"/>
    <cellStyle name="표준 2 27 2" xfId="233" xr:uid="{00000000-0005-0000-0000-000053010000}"/>
    <cellStyle name="표준 2 28" xfId="274" xr:uid="{00000000-0005-0000-0000-000054010000}"/>
    <cellStyle name="표준 2 28 2 3" xfId="425" xr:uid="{1B7A4E47-F675-4DAF-84B6-360877B47F46}"/>
    <cellStyle name="표준 2 28 2 3 2" xfId="437" xr:uid="{CF20CB27-1B90-4891-92A0-A26A45430257}"/>
    <cellStyle name="표준 2 28 2 4" xfId="444" xr:uid="{57EAF1E8-E9CD-48D0-B5C6-814D6CCF4214}"/>
    <cellStyle name="표준 2 29" xfId="153" xr:uid="{00000000-0005-0000-0000-000055010000}"/>
    <cellStyle name="표준 2 29 2" xfId="277" xr:uid="{00000000-0005-0000-0000-000056010000}"/>
    <cellStyle name="표준 2 3" xfId="121" xr:uid="{00000000-0005-0000-0000-000057010000}"/>
    <cellStyle name="표준 2 3 2" xfId="234" xr:uid="{00000000-0005-0000-0000-000058010000}"/>
    <cellStyle name="표준 2 30" xfId="214" xr:uid="{00000000-0005-0000-0000-000059010000}"/>
    <cellStyle name="표준 2 31" xfId="424" xr:uid="{C62EE2B8-7079-472B-924D-A352C961AD82}"/>
    <cellStyle name="표준 2 31 2" xfId="441" xr:uid="{A10B2180-5B74-4433-8151-4823889B9940}"/>
    <cellStyle name="표준 2 4" xfId="122" xr:uid="{00000000-0005-0000-0000-00005A010000}"/>
    <cellStyle name="표준 2 4 2" xfId="235" xr:uid="{00000000-0005-0000-0000-00005B010000}"/>
    <cellStyle name="표준 2 5" xfId="123" xr:uid="{00000000-0005-0000-0000-00005C010000}"/>
    <cellStyle name="표준 2 5 2" xfId="236" xr:uid="{00000000-0005-0000-0000-00005D010000}"/>
    <cellStyle name="표준 2 6" xfId="124" xr:uid="{00000000-0005-0000-0000-00005E010000}"/>
    <cellStyle name="표준 2 6 2" xfId="237" xr:uid="{00000000-0005-0000-0000-00005F010000}"/>
    <cellStyle name="표준 2 7" xfId="125" xr:uid="{00000000-0005-0000-0000-000060010000}"/>
    <cellStyle name="표준 2 7 2" xfId="238" xr:uid="{00000000-0005-0000-0000-000061010000}"/>
    <cellStyle name="표준 2 8" xfId="126" xr:uid="{00000000-0005-0000-0000-000062010000}"/>
    <cellStyle name="표준 2 8 2" xfId="239" xr:uid="{00000000-0005-0000-0000-000063010000}"/>
    <cellStyle name="표준 2 9" xfId="127" xr:uid="{00000000-0005-0000-0000-000064010000}"/>
    <cellStyle name="표준 2 9 2" xfId="240" xr:uid="{00000000-0005-0000-0000-000065010000}"/>
    <cellStyle name="표준 2_00지장물건조서(1차보상)" xfId="128" xr:uid="{00000000-0005-0000-0000-000066010000}"/>
    <cellStyle name="표준 3" xfId="129" xr:uid="{00000000-0005-0000-0000-000067010000}"/>
    <cellStyle name="표준 3 2" xfId="130" xr:uid="{00000000-0005-0000-0000-000068010000}"/>
    <cellStyle name="표준 3 2 2" xfId="242" xr:uid="{00000000-0005-0000-0000-000069010000}"/>
    <cellStyle name="표준 3 3" xfId="131" xr:uid="{00000000-0005-0000-0000-00006A010000}"/>
    <cellStyle name="표준 3 3 2" xfId="243" xr:uid="{00000000-0005-0000-0000-00006B010000}"/>
    <cellStyle name="표준 3 4" xfId="132" xr:uid="{00000000-0005-0000-0000-00006C010000}"/>
    <cellStyle name="표준 3 4 2" xfId="244" xr:uid="{00000000-0005-0000-0000-00006D010000}"/>
    <cellStyle name="표준 3 5" xfId="133" xr:uid="{00000000-0005-0000-0000-00006E010000}"/>
    <cellStyle name="표준 3 5 2" xfId="245" xr:uid="{00000000-0005-0000-0000-00006F010000}"/>
    <cellStyle name="표준 3 6" xfId="134" xr:uid="{00000000-0005-0000-0000-000070010000}"/>
    <cellStyle name="표준 3 6 2" xfId="246" xr:uid="{00000000-0005-0000-0000-000071010000}"/>
    <cellStyle name="표준 3 7" xfId="135" xr:uid="{00000000-0005-0000-0000-000072010000}"/>
    <cellStyle name="표준 3 7 2" xfId="247" xr:uid="{00000000-0005-0000-0000-000073010000}"/>
    <cellStyle name="표준 3 8" xfId="241" xr:uid="{00000000-0005-0000-0000-000074010000}"/>
    <cellStyle name="표준 3_00지장물건조서(1차보상)" xfId="136" xr:uid="{00000000-0005-0000-0000-000075010000}"/>
    <cellStyle name="표준 4" xfId="137" xr:uid="{00000000-0005-0000-0000-000076010000}"/>
    <cellStyle name="표준 4 2" xfId="138" xr:uid="{00000000-0005-0000-0000-000077010000}"/>
    <cellStyle name="표준 4 2 2" xfId="249" xr:uid="{00000000-0005-0000-0000-000078010000}"/>
    <cellStyle name="표준 4 3" xfId="139" xr:uid="{00000000-0005-0000-0000-000079010000}"/>
    <cellStyle name="표준 4 3 2" xfId="250" xr:uid="{00000000-0005-0000-0000-00007A010000}"/>
    <cellStyle name="표준 4 4" xfId="140" xr:uid="{00000000-0005-0000-0000-00007B010000}"/>
    <cellStyle name="표준 4 4 2" xfId="251" xr:uid="{00000000-0005-0000-0000-00007C010000}"/>
    <cellStyle name="표준 4 5" xfId="141" xr:uid="{00000000-0005-0000-0000-00007D010000}"/>
    <cellStyle name="표준 4 5 2" xfId="252" xr:uid="{00000000-0005-0000-0000-00007E010000}"/>
    <cellStyle name="표준 4 6" xfId="142" xr:uid="{00000000-0005-0000-0000-00007F010000}"/>
    <cellStyle name="표준 4 6 2" xfId="253" xr:uid="{00000000-0005-0000-0000-000080010000}"/>
    <cellStyle name="표준 4 7" xfId="143" xr:uid="{00000000-0005-0000-0000-000081010000}"/>
    <cellStyle name="표준 4 7 2" xfId="254" xr:uid="{00000000-0005-0000-0000-000082010000}"/>
    <cellStyle name="표준 4 8" xfId="248" xr:uid="{00000000-0005-0000-0000-000083010000}"/>
    <cellStyle name="표준 5" xfId="255" xr:uid="{00000000-0005-0000-0000-000084010000}"/>
    <cellStyle name="표준 5 2" xfId="144" xr:uid="{00000000-0005-0000-0000-000085010000}"/>
    <cellStyle name="표준 5 2 2" xfId="256" xr:uid="{00000000-0005-0000-0000-000086010000}"/>
    <cellStyle name="표준 5 3" xfId="145" xr:uid="{00000000-0005-0000-0000-000087010000}"/>
    <cellStyle name="표준 5 3 2" xfId="257" xr:uid="{00000000-0005-0000-0000-000088010000}"/>
    <cellStyle name="표준 5 4" xfId="146" xr:uid="{00000000-0005-0000-0000-000089010000}"/>
    <cellStyle name="표준 5 4 2" xfId="258" xr:uid="{00000000-0005-0000-0000-00008A010000}"/>
    <cellStyle name="표준 6" xfId="156" xr:uid="{00000000-0005-0000-0000-00008B010000}"/>
    <cellStyle name="표준 6 2" xfId="147" xr:uid="{00000000-0005-0000-0000-00008C010000}"/>
    <cellStyle name="표준 6 2 2" xfId="259" xr:uid="{00000000-0005-0000-0000-00008D010000}"/>
    <cellStyle name="표준 6 3" xfId="148" xr:uid="{00000000-0005-0000-0000-00008E010000}"/>
    <cellStyle name="표준 6 3 2" xfId="260" xr:uid="{00000000-0005-0000-0000-00008F010000}"/>
    <cellStyle name="표준 6 4" xfId="149" xr:uid="{00000000-0005-0000-0000-000090010000}"/>
    <cellStyle name="표준 6 4 2" xfId="261" xr:uid="{00000000-0005-0000-0000-000091010000}"/>
    <cellStyle name="표준 6 5" xfId="278" xr:uid="{00000000-0005-0000-0000-000092010000}"/>
    <cellStyle name="표준 7" xfId="275" xr:uid="{00000000-0005-0000-0000-000093010000}"/>
    <cellStyle name="표준 7 2" xfId="150" xr:uid="{00000000-0005-0000-0000-000094010000}"/>
    <cellStyle name="표준 7 2 2" xfId="262" xr:uid="{00000000-0005-0000-0000-000095010000}"/>
    <cellStyle name="표준 7 3" xfId="151" xr:uid="{00000000-0005-0000-0000-000096010000}"/>
    <cellStyle name="표준 7 3 2" xfId="263" xr:uid="{00000000-0005-0000-0000-000097010000}"/>
    <cellStyle name="표준 7 4" xfId="152" xr:uid="{00000000-0005-0000-0000-000098010000}"/>
    <cellStyle name="표준 7 4 2" xfId="264" xr:uid="{00000000-0005-0000-0000-000099010000}"/>
    <cellStyle name="표준 7 5" xfId="347" xr:uid="{00000000-0005-0000-0000-00009A010000}"/>
    <cellStyle name="표준 7 5 2" xfId="418" xr:uid="{00000000-0005-0000-0000-00009B010000}"/>
    <cellStyle name="표준 7 6" xfId="402" xr:uid="{00000000-0005-0000-0000-00009C010000}"/>
    <cellStyle name="표준 7 6 2" xfId="421" xr:uid="{00000000-0005-0000-0000-00009D010000}"/>
    <cellStyle name="표준 7 7" xfId="287" xr:uid="{00000000-0005-0000-0000-00009E010000}"/>
    <cellStyle name="표준 7 7 2" xfId="410" xr:uid="{00000000-0005-0000-0000-00009F010000}"/>
    <cellStyle name="표준 7 8" xfId="404" xr:uid="{00000000-0005-0000-0000-0000A0010000}"/>
    <cellStyle name="표준 8" xfId="290" xr:uid="{00000000-0005-0000-0000-0000A1010000}"/>
    <cellStyle name="표준 9" xfId="289" xr:uid="{00000000-0005-0000-0000-0000A2010000}"/>
    <cellStyle name="표준 9 2" xfId="412" xr:uid="{00000000-0005-0000-0000-0000A3010000}"/>
    <cellStyle name="표준_용지조서(1)" xfId="155" xr:uid="{00000000-0005-0000-0000-0000A5010000}"/>
    <cellStyle name="표준_용지조서(1) 2" xfId="436" xr:uid="{4CF42E49-D152-4683-AB12-CFC3425F4E63}"/>
    <cellStyle name="표준_지장물조서(김해부원) 엑셀" xfId="154" xr:uid="{00000000-0005-0000-0000-0000A6010000}"/>
    <cellStyle name="합산" xfId="265" xr:uid="{00000000-0005-0000-0000-0000A7010000}"/>
    <cellStyle name="화폐기호" xfId="266" xr:uid="{00000000-0005-0000-0000-0000A8010000}"/>
    <cellStyle name="화폐기호0" xfId="267" xr:uid="{00000000-0005-0000-0000-0000A9010000}"/>
  </cellStyles>
  <dxfs count="54">
    <dxf>
      <font>
        <color rgb="FFFF0000"/>
      </font>
    </dxf>
    <dxf>
      <font>
        <color rgb="FF0000FF"/>
      </font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rgb="FF0000FF"/>
      </font>
      <fill>
        <patternFill>
          <bgColor rgb="FFFF0000"/>
        </patternFill>
      </fill>
    </dxf>
    <dxf>
      <font>
        <color rgb="FFFF0000"/>
      </font>
    </dxf>
    <dxf>
      <font>
        <color rgb="FF0000FF"/>
      </font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rgb="FF0000FF"/>
      </font>
      <fill>
        <patternFill>
          <bgColor rgb="FFFF0000"/>
        </patternFill>
      </fill>
    </dxf>
    <dxf>
      <font>
        <color rgb="FFFF0000"/>
      </font>
    </dxf>
    <dxf>
      <font>
        <color rgb="FF0000FF"/>
      </font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rgb="FF0000FF"/>
      </font>
      <fill>
        <patternFill>
          <bgColor rgb="FFFF0000"/>
        </patternFill>
      </fill>
    </dxf>
    <dxf>
      <font>
        <color rgb="FFFF0000"/>
      </font>
      <fill>
        <patternFill patternType="solid">
          <bgColor theme="0" tint="-0.34998626667073579"/>
        </patternFill>
      </fill>
    </dxf>
    <dxf>
      <font>
        <color rgb="FFFF0000"/>
      </font>
    </dxf>
    <dxf>
      <font>
        <color rgb="FF0000FF"/>
      </font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00FF"/>
      <color rgb="FF009900"/>
      <color rgb="FFC2DFA5"/>
      <color rgb="FF33CC33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914400</xdr:colOff>
      <xdr:row>0</xdr:row>
      <xdr:rowOff>57151</xdr:rowOff>
    </xdr:from>
    <xdr:to>
      <xdr:col>2</xdr:col>
      <xdr:colOff>285748</xdr:colOff>
      <xdr:row>3</xdr:row>
      <xdr:rowOff>119061</xdr:rowOff>
    </xdr:to>
    <xdr:cxnSp macro="">
      <xdr:nvCxnSpPr>
        <xdr:cNvPr id="3" name="직선 화살표 연결선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>
          <a:stCxn id="4" idx="1"/>
        </xdr:cNvCxnSpPr>
      </xdr:nvCxnSpPr>
      <xdr:spPr>
        <a:xfrm flipH="1" flipV="1">
          <a:off x="914400" y="57151"/>
          <a:ext cx="781048" cy="57626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285748</xdr:colOff>
      <xdr:row>2</xdr:row>
      <xdr:rowOff>114299</xdr:rowOff>
    </xdr:from>
    <xdr:to>
      <xdr:col>5</xdr:col>
      <xdr:colOff>361950</xdr:colOff>
      <xdr:row>4</xdr:row>
      <xdr:rowOff>123823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695448" y="457199"/>
          <a:ext cx="4991102" cy="352424"/>
        </a:xfrm>
        <a:prstGeom prst="rect">
          <a:avLst/>
        </a:prstGeom>
        <a:solidFill>
          <a:srgbClr val="FFFF00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 b="1">
              <a:solidFill>
                <a:srgbClr val="0000FF"/>
              </a:solidFill>
            </a:rPr>
            <a:t>A</a:t>
          </a:r>
          <a:r>
            <a:rPr lang="ko-KR" altLang="en-US" sz="1100" b="1">
              <a:solidFill>
                <a:srgbClr val="0000FF"/>
              </a:solidFill>
            </a:rPr>
            <a:t>열 선택</a:t>
          </a:r>
          <a:r>
            <a:rPr lang="ko-KR" altLang="en-US" sz="1100" b="1" baseline="0">
              <a:solidFill>
                <a:srgbClr val="0000FF"/>
              </a:solidFill>
            </a:rPr>
            <a:t> → 데이터  중복된 항목 제거</a:t>
          </a:r>
          <a:r>
            <a:rPr lang="en-US" altLang="ko-KR" sz="1100" b="1" baseline="0">
              <a:solidFill>
                <a:srgbClr val="0000FF"/>
              </a:solidFill>
            </a:rPr>
            <a:t> </a:t>
          </a:r>
          <a:r>
            <a:rPr lang="ko-KR" altLang="ko-K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lang="en-US" altLang="ko-K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개인별총괄 탭에 값만 붙여넣기</a:t>
          </a:r>
          <a:endParaRPr lang="en-US" altLang="ko-KR" sz="1100" b="1" baseline="0">
            <a:solidFill>
              <a:srgbClr val="0000FF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41;&#49472;DATA/&#54861;&#51452;&#51076;/Book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49688;&#47560;&#51012;&#46020;&#49884;&#44228;&#54925;&#46020;&#47196;/&#49892;&#49884;&#49444;&#44228;/&#49688;&#47049;/&#48373;&#49324;&#48376;%20&#54252;&#51109;&#44277;-000-&#54252;&#51109;&#44277;&#49688;&#47049;&#51665;&#4422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40;&#54840;\&#44277;&#50976;(d)\00project\&#51088;&#47308;\&#52384;&#44144;&#4427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h00\&#54868;&#51204;&#51648;&#48169;&#49328;&#50629;&#45800;&#51648;\&#49688;&#47049;&#49328;&#52636;&#49436;\&#54252;&#51109;&#44277;\&#54252;&#51109;&#44277;-001-&#54364;&#51456;&#52264;&#46020;&#4851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-lkh\PROJECT(E)\project\SK&#51200;&#50976;&#49548;~&#54644;&#50577;&#45824;&#54617;&#44036;%20&#46020;&#47196;&#44060;&#49444;&#44277;&#49324;\&#49688;&#47049;&#49328;&#52636;&#49436;\&#48176;&#49688;&#44277;\&#48176;&#49688;&#44277;&#52509;&#44292;&#51665;&#4422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-lkh\PROJECT(E)\project\SK&#51200;&#50976;&#49548;~&#54644;&#50577;&#45824;&#54617;&#44036;%20&#46020;&#47196;&#44060;&#49444;&#44277;&#49324;\&#52280;&#44256;&#51088;&#47308;\2.&#49688;&#47049;&#49328;&#52636;&#49436;\3.&#48176;&#49688;&#44277;\&#48176;&#49688;&#44277;&#52509;&#4429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-khj\&#54868;&#51204;&#49328;&#45800;\04&#50724;&#44284;&#51109;&#45784;\&#54868;&#51204;&#49328;&#45800;\&#49688;&#47049;\&#54252;&#51109;&#49688;&#47049;&#51665;&#44228;-&#54364;&#51456;&#52264;&#46020;&#4851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깨기"/>
      <sheetName val="구조물"/>
      <sheetName val="집계"/>
      <sheetName val="COPING"/>
      <sheetName val="전기일위대가"/>
      <sheetName val="Y-WORK"/>
      <sheetName val="안산기계장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집계표(세로)"/>
      <sheetName val="내역서적용수량집계표(가로)"/>
      <sheetName val="포장공자재집계표"/>
      <sheetName val="시멘트 및 골재량산출"/>
      <sheetName val="아스팔트포장재료집계표"/>
      <sheetName val="아스팔트포장재료 단위수량"/>
      <sheetName val="포장공수량집계표"/>
      <sheetName val="타공종이월수량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1 : 1</v>
          </cell>
        </row>
        <row r="5">
          <cell r="B5" t="str">
            <v>1 : 2</v>
          </cell>
        </row>
        <row r="6">
          <cell r="B6" t="str">
            <v>1 : 3</v>
          </cell>
        </row>
        <row r="7">
          <cell r="B7" t="str">
            <v>1 : 4</v>
          </cell>
        </row>
        <row r="8">
          <cell r="B8" t="str">
            <v>1 : 5</v>
          </cell>
        </row>
        <row r="9">
          <cell r="B9" t="str">
            <v>1 : 13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집계표(가로)"/>
      <sheetName val="적용 단위수량"/>
      <sheetName val="폐기물처리수량집계표"/>
      <sheetName val="깨기수량집계표"/>
      <sheetName val="타공종이기이월수량"/>
      <sheetName val="건축물철거수량산출"/>
      <sheetName val="건물철거-기타"/>
      <sheetName val="건물철거-작업용"/>
      <sheetName val="건물철거"/>
      <sheetName val="건물철거(75호 제외전)"/>
      <sheetName val="기존구조물깨기-수량집계표"/>
      <sheetName val="기존석축헐기-집계"/>
      <sheetName val="기본보도블럭헐기수량집계"/>
      <sheetName val="기존석축헐기-현황"/>
      <sheetName val="기존옹벽깨기-집계"/>
      <sheetName val="기존옹벽깨기-현황"/>
      <sheetName val="기존옹벽깨기-단위수량"/>
      <sheetName val="※옹벽깨기단위수량(출력하지마)※"/>
      <sheetName val="기존석축 및 옹벽깨기-현황도"/>
      <sheetName val="기존포장깨기-집계"/>
      <sheetName val="기존포장깨기-ASP"/>
      <sheetName val="기존포장깨기-Con'c"/>
      <sheetName val="기존포장깨기-현황"/>
      <sheetName val="기존측구깨기-집계"/>
      <sheetName val="기존측구깨기-현황"/>
      <sheetName val="기존측구깨기-단위수량"/>
      <sheetName val="기타배수구조물깨기-집계"/>
      <sheetName val="기존배수관깨기-현황"/>
      <sheetName val="기존집수정깨기-현황"/>
      <sheetName val="기타배수구조물깨기-현황"/>
      <sheetName val="기타배수구조물깨기-단위수량"/>
      <sheetName val="기존맨홀깨기-집계"/>
      <sheetName val="기존맨홀깨기-현황"/>
      <sheetName val="기존맨홀깨기-단위수량"/>
      <sheetName val="기타해상혼합폐기물처리"/>
      <sheetName val="기타구조물깨기-집계"/>
      <sheetName val="기타구조물깨기-현황"/>
      <sheetName val="기타구조물깨기-단위수량"/>
      <sheetName val="주beam"/>
      <sheetName val="신규단가산출"/>
      <sheetName val="슬래브 -연속(3경간)"/>
      <sheetName val="데이타"/>
      <sheetName val="식재인부"/>
      <sheetName val="토공총괄표"/>
      <sheetName val="※참고자료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포장수량집계표-표준차도부(ASP)"/>
      <sheetName val="포장면적집계표-표준차도부(ASP)"/>
      <sheetName val="표준차도부연장집계-ASP"/>
      <sheetName val="표준차도부연장조서-ASP"/>
      <sheetName val="__▣보도포장수량집계표-표준차도부"/>
      <sheetName val="보도포장수량집계표-표준차도부"/>
      <sheetName val="보도포장형식별면적집계표-표준차도부"/>
      <sheetName val="보도포장연장집계-표준차도부"/>
      <sheetName val="보도포장연장조서-표준차도부"/>
      <sheetName val="내역서적용수량"/>
      <sheetName val="※참고자료※"/>
      <sheetName val="코드표"/>
      <sheetName val="변수"/>
      <sheetName val="건물철거"/>
      <sheetName val="기타배수구조물깨기-단위수량"/>
      <sheetName val="용소리교"/>
      <sheetName val="토공수량산출"/>
      <sheetName val="토적계산서"/>
      <sheetName val="DATA 입력란"/>
      <sheetName val="1. 설계조건 2.단면가정 3. 하중계산"/>
    </sheetNames>
    <sheetDataSet>
      <sheetData sheetId="0" refreshError="1"/>
      <sheetData sheetId="1" refreshError="1"/>
      <sheetData sheetId="2" refreshError="1"/>
      <sheetData sheetId="3" refreshError="1">
        <row r="4">
          <cell r="A4" t="str">
            <v>등급</v>
          </cell>
          <cell r="B4" t="str">
            <v>류</v>
          </cell>
          <cell r="C4" t="str">
            <v>노선번호</v>
          </cell>
          <cell r="D4" t="str">
            <v>구간시점</v>
          </cell>
          <cell r="G4" t="str">
            <v>구간종점</v>
          </cell>
          <cell r="J4" t="str">
            <v>연장(M)</v>
          </cell>
        </row>
        <row r="5">
          <cell r="A5" t="str">
            <v>대로</v>
          </cell>
          <cell r="B5" t="str">
            <v>2</v>
          </cell>
          <cell r="C5" t="str">
            <v>1</v>
          </cell>
          <cell r="D5">
            <v>1</v>
          </cell>
          <cell r="E5" t="str">
            <v>+</v>
          </cell>
          <cell r="F5">
            <v>11.32</v>
          </cell>
          <cell r="G5">
            <v>71</v>
          </cell>
          <cell r="H5" t="str">
            <v>+</v>
          </cell>
          <cell r="I5">
            <v>7.78</v>
          </cell>
          <cell r="J5">
            <v>1396.46</v>
          </cell>
        </row>
        <row r="6">
          <cell r="A6" t="str">
            <v>대로</v>
          </cell>
          <cell r="B6" t="str">
            <v>2</v>
          </cell>
          <cell r="C6" t="str">
            <v>2</v>
          </cell>
          <cell r="D6">
            <v>1</v>
          </cell>
          <cell r="E6" t="str">
            <v>+</v>
          </cell>
          <cell r="F6">
            <v>10</v>
          </cell>
          <cell r="G6">
            <v>46</v>
          </cell>
          <cell r="H6" t="str">
            <v>+</v>
          </cell>
          <cell r="I6">
            <v>14.33</v>
          </cell>
          <cell r="J6">
            <v>904.33</v>
          </cell>
        </row>
        <row r="7">
          <cell r="A7" t="str">
            <v>대로</v>
          </cell>
          <cell r="B7" t="str">
            <v>2</v>
          </cell>
          <cell r="C7" t="str">
            <v>3</v>
          </cell>
          <cell r="D7">
            <v>0</v>
          </cell>
          <cell r="E7" t="str">
            <v>+</v>
          </cell>
          <cell r="F7">
            <v>15</v>
          </cell>
          <cell r="G7">
            <v>29</v>
          </cell>
          <cell r="H7" t="str">
            <v>+</v>
          </cell>
          <cell r="I7">
            <v>1.35</v>
          </cell>
          <cell r="J7">
            <v>566.35</v>
          </cell>
        </row>
        <row r="8">
          <cell r="A8" t="str">
            <v>대로</v>
          </cell>
          <cell r="B8" t="str">
            <v>3</v>
          </cell>
          <cell r="C8" t="str">
            <v>1</v>
          </cell>
          <cell r="D8">
            <v>1</v>
          </cell>
          <cell r="E8" t="str">
            <v>+</v>
          </cell>
          <cell r="F8">
            <v>5</v>
          </cell>
          <cell r="G8">
            <v>46</v>
          </cell>
          <cell r="H8" t="str">
            <v>+</v>
          </cell>
          <cell r="I8">
            <v>14.52</v>
          </cell>
          <cell r="J8">
            <v>909.52</v>
          </cell>
        </row>
        <row r="9">
          <cell r="A9" t="str">
            <v>대로</v>
          </cell>
          <cell r="B9" t="str">
            <v>3</v>
          </cell>
          <cell r="C9" t="str">
            <v>2</v>
          </cell>
          <cell r="D9">
            <v>0</v>
          </cell>
          <cell r="E9" t="str">
            <v>+</v>
          </cell>
          <cell r="F9">
            <v>15</v>
          </cell>
          <cell r="G9">
            <v>37</v>
          </cell>
          <cell r="H9" t="str">
            <v>+</v>
          </cell>
          <cell r="I9">
            <v>11</v>
          </cell>
          <cell r="J9">
            <v>736</v>
          </cell>
        </row>
        <row r="10">
          <cell r="A10" t="str">
            <v>대로</v>
          </cell>
          <cell r="B10" t="str">
            <v>3</v>
          </cell>
          <cell r="C10" t="str">
            <v>3</v>
          </cell>
          <cell r="D10">
            <v>2</v>
          </cell>
          <cell r="E10" t="str">
            <v>+</v>
          </cell>
          <cell r="F10">
            <v>9.5399999999999991</v>
          </cell>
          <cell r="G10">
            <v>88</v>
          </cell>
          <cell r="H10" t="str">
            <v>+</v>
          </cell>
          <cell r="I10">
            <v>3.46</v>
          </cell>
          <cell r="J10">
            <v>1713.92</v>
          </cell>
        </row>
        <row r="11">
          <cell r="A11" t="str">
            <v>중로</v>
          </cell>
          <cell r="B11" t="str">
            <v>1</v>
          </cell>
          <cell r="C11" t="str">
            <v>1</v>
          </cell>
          <cell r="D11">
            <v>0</v>
          </cell>
          <cell r="E11" t="str">
            <v>+</v>
          </cell>
          <cell r="F11">
            <v>15</v>
          </cell>
          <cell r="G11">
            <v>6</v>
          </cell>
          <cell r="H11" t="str">
            <v>+</v>
          </cell>
          <cell r="I11">
            <v>12.05</v>
          </cell>
          <cell r="J11">
            <v>117.05</v>
          </cell>
        </row>
        <row r="12">
          <cell r="A12" t="str">
            <v>중로</v>
          </cell>
          <cell r="B12" t="str">
            <v>1</v>
          </cell>
          <cell r="C12" t="str">
            <v>2</v>
          </cell>
          <cell r="D12">
            <v>0</v>
          </cell>
          <cell r="E12" t="str">
            <v>+</v>
          </cell>
          <cell r="F12">
            <v>15</v>
          </cell>
          <cell r="G12">
            <v>21</v>
          </cell>
          <cell r="H12" t="str">
            <v>+</v>
          </cell>
          <cell r="I12">
            <v>4.0999999999999996</v>
          </cell>
          <cell r="J12">
            <v>409.1</v>
          </cell>
        </row>
        <row r="13">
          <cell r="A13" t="str">
            <v>중로</v>
          </cell>
          <cell r="B13" t="str">
            <v>1</v>
          </cell>
          <cell r="C13" t="str">
            <v>3</v>
          </cell>
          <cell r="D13">
            <v>1</v>
          </cell>
          <cell r="E13" t="str">
            <v>+</v>
          </cell>
          <cell r="F13">
            <v>13.1</v>
          </cell>
          <cell r="G13">
            <v>20</v>
          </cell>
          <cell r="H13" t="str">
            <v>+</v>
          </cell>
          <cell r="I13">
            <v>0.2</v>
          </cell>
          <cell r="J13">
            <v>367.1</v>
          </cell>
        </row>
        <row r="14">
          <cell r="A14" t="str">
            <v>중로</v>
          </cell>
          <cell r="B14" t="str">
            <v>1</v>
          </cell>
          <cell r="C14" t="str">
            <v>4</v>
          </cell>
          <cell r="D14">
            <v>1</v>
          </cell>
          <cell r="E14" t="str">
            <v>+</v>
          </cell>
          <cell r="F14">
            <v>8.34</v>
          </cell>
          <cell r="G14">
            <v>23</v>
          </cell>
          <cell r="H14" t="str">
            <v>+</v>
          </cell>
          <cell r="I14">
            <v>7.92</v>
          </cell>
          <cell r="J14">
            <v>439.58</v>
          </cell>
        </row>
        <row r="15">
          <cell r="A15" t="str">
            <v>중로</v>
          </cell>
          <cell r="B15" t="str">
            <v>1</v>
          </cell>
          <cell r="C15" t="str">
            <v>5</v>
          </cell>
          <cell r="D15">
            <v>0</v>
          </cell>
          <cell r="E15" t="str">
            <v>+</v>
          </cell>
          <cell r="F15">
            <v>15</v>
          </cell>
          <cell r="G15">
            <v>21</v>
          </cell>
          <cell r="H15" t="str">
            <v>+</v>
          </cell>
          <cell r="I15">
            <v>4.0999999999999996</v>
          </cell>
          <cell r="J15">
            <v>409.1</v>
          </cell>
        </row>
        <row r="16">
          <cell r="A16" t="str">
            <v>중로</v>
          </cell>
          <cell r="B16" t="str">
            <v>1</v>
          </cell>
          <cell r="C16" t="str">
            <v>6</v>
          </cell>
          <cell r="D16">
            <v>1</v>
          </cell>
          <cell r="E16" t="str">
            <v>+</v>
          </cell>
          <cell r="F16">
            <v>7.65</v>
          </cell>
          <cell r="G16">
            <v>22</v>
          </cell>
          <cell r="H16" t="str">
            <v>+</v>
          </cell>
          <cell r="I16">
            <v>12.15</v>
          </cell>
          <cell r="J16">
            <v>424.5</v>
          </cell>
        </row>
        <row r="17">
          <cell r="A17" t="str">
            <v>중로</v>
          </cell>
          <cell r="B17" t="str">
            <v>1</v>
          </cell>
          <cell r="C17" t="str">
            <v>7</v>
          </cell>
          <cell r="D17">
            <v>0</v>
          </cell>
          <cell r="E17" t="str">
            <v>+</v>
          </cell>
          <cell r="F17">
            <v>15</v>
          </cell>
          <cell r="G17">
            <v>25</v>
          </cell>
          <cell r="H17" t="str">
            <v>+</v>
          </cell>
          <cell r="I17">
            <v>16.53</v>
          </cell>
          <cell r="J17">
            <v>501.53</v>
          </cell>
        </row>
        <row r="18">
          <cell r="A18" t="str">
            <v>중로</v>
          </cell>
          <cell r="B18" t="str">
            <v>2</v>
          </cell>
          <cell r="C18" t="str">
            <v>1</v>
          </cell>
          <cell r="D18">
            <v>1</v>
          </cell>
          <cell r="E18" t="str">
            <v>+</v>
          </cell>
          <cell r="F18">
            <v>6.12</v>
          </cell>
          <cell r="G18">
            <v>18</v>
          </cell>
          <cell r="H18" t="str">
            <v>+</v>
          </cell>
          <cell r="I18">
            <v>6</v>
          </cell>
          <cell r="J18">
            <v>339.88</v>
          </cell>
        </row>
        <row r="19">
          <cell r="A19" t="str">
            <v>중로</v>
          </cell>
          <cell r="B19" t="str">
            <v>2</v>
          </cell>
          <cell r="C19" t="str">
            <v>2</v>
          </cell>
          <cell r="D19">
            <v>0</v>
          </cell>
          <cell r="E19" t="str">
            <v>+</v>
          </cell>
          <cell r="F19">
            <v>15</v>
          </cell>
          <cell r="G19">
            <v>6</v>
          </cell>
          <cell r="H19" t="str">
            <v>+</v>
          </cell>
          <cell r="I19">
            <v>5</v>
          </cell>
          <cell r="J19">
            <v>110</v>
          </cell>
        </row>
        <row r="20">
          <cell r="A20" t="str">
            <v>중로</v>
          </cell>
          <cell r="B20" t="str">
            <v>2</v>
          </cell>
          <cell r="C20" t="str">
            <v>3</v>
          </cell>
          <cell r="D20">
            <v>0</v>
          </cell>
          <cell r="E20" t="str">
            <v>+</v>
          </cell>
          <cell r="F20">
            <v>15</v>
          </cell>
          <cell r="G20">
            <v>21</v>
          </cell>
          <cell r="H20" t="str">
            <v>+</v>
          </cell>
          <cell r="I20">
            <v>4.0999999999999996</v>
          </cell>
          <cell r="J20">
            <v>409.1</v>
          </cell>
        </row>
        <row r="21">
          <cell r="A21" t="str">
            <v>중로</v>
          </cell>
          <cell r="B21" t="str">
            <v>2</v>
          </cell>
          <cell r="C21" t="str">
            <v>4</v>
          </cell>
          <cell r="D21">
            <v>0</v>
          </cell>
          <cell r="E21" t="str">
            <v>+</v>
          </cell>
          <cell r="F21">
            <v>12.5</v>
          </cell>
          <cell r="G21">
            <v>9</v>
          </cell>
          <cell r="H21" t="str">
            <v>+</v>
          </cell>
          <cell r="I21">
            <v>0</v>
          </cell>
          <cell r="J21">
            <v>167.5</v>
          </cell>
        </row>
        <row r="22">
          <cell r="A22" t="str">
            <v>중로</v>
          </cell>
          <cell r="B22" t="str">
            <v>2</v>
          </cell>
          <cell r="C22" t="str">
            <v>5</v>
          </cell>
          <cell r="D22">
            <v>0</v>
          </cell>
          <cell r="E22" t="str">
            <v>+</v>
          </cell>
          <cell r="F22">
            <v>10</v>
          </cell>
          <cell r="G22">
            <v>10</v>
          </cell>
          <cell r="H22" t="str">
            <v>+</v>
          </cell>
          <cell r="I22">
            <v>0</v>
          </cell>
          <cell r="J22">
            <v>190</v>
          </cell>
        </row>
        <row r="23">
          <cell r="A23" t="str">
            <v>중로</v>
          </cell>
          <cell r="B23" t="str">
            <v>2</v>
          </cell>
          <cell r="C23" t="str">
            <v>6</v>
          </cell>
          <cell r="D23">
            <v>0</v>
          </cell>
          <cell r="E23" t="str">
            <v>+</v>
          </cell>
          <cell r="F23">
            <v>15</v>
          </cell>
          <cell r="G23">
            <v>21</v>
          </cell>
          <cell r="H23" t="str">
            <v>+</v>
          </cell>
          <cell r="I23">
            <v>4.0999999999999996</v>
          </cell>
          <cell r="J23">
            <v>409.1</v>
          </cell>
        </row>
        <row r="24">
          <cell r="A24" t="str">
            <v>중로</v>
          </cell>
          <cell r="B24" t="str">
            <v>2</v>
          </cell>
          <cell r="C24" t="str">
            <v>7</v>
          </cell>
          <cell r="D24">
            <v>0</v>
          </cell>
          <cell r="E24" t="str">
            <v>+</v>
          </cell>
          <cell r="F24">
            <v>12.5</v>
          </cell>
          <cell r="G24">
            <v>14</v>
          </cell>
          <cell r="H24" t="str">
            <v>+</v>
          </cell>
          <cell r="I24">
            <v>16.22</v>
          </cell>
          <cell r="J24">
            <v>283.72000000000003</v>
          </cell>
        </row>
        <row r="25">
          <cell r="A25" t="str">
            <v>중로</v>
          </cell>
          <cell r="B25" t="str">
            <v>2</v>
          </cell>
          <cell r="C25" t="str">
            <v>8</v>
          </cell>
          <cell r="D25">
            <v>0</v>
          </cell>
          <cell r="E25" t="str">
            <v>+</v>
          </cell>
          <cell r="F25">
            <v>15</v>
          </cell>
          <cell r="G25">
            <v>24</v>
          </cell>
          <cell r="H25" t="str">
            <v>+</v>
          </cell>
          <cell r="I25">
            <v>1.8</v>
          </cell>
          <cell r="J25">
            <v>466.8</v>
          </cell>
        </row>
        <row r="26">
          <cell r="A26" t="str">
            <v>중로</v>
          </cell>
          <cell r="B26" t="str">
            <v>2</v>
          </cell>
          <cell r="C26" t="str">
            <v>9</v>
          </cell>
          <cell r="D26">
            <v>0</v>
          </cell>
          <cell r="E26" t="str">
            <v>+</v>
          </cell>
          <cell r="F26">
            <v>15</v>
          </cell>
          <cell r="G26">
            <v>21</v>
          </cell>
          <cell r="H26" t="str">
            <v>+</v>
          </cell>
          <cell r="I26">
            <v>4.0999999999999996</v>
          </cell>
          <cell r="J26">
            <v>409.1</v>
          </cell>
        </row>
        <row r="27">
          <cell r="A27" t="str">
            <v>중로</v>
          </cell>
          <cell r="B27" t="str">
            <v>2</v>
          </cell>
          <cell r="C27" t="str">
            <v>10</v>
          </cell>
          <cell r="D27">
            <v>0</v>
          </cell>
          <cell r="E27" t="str">
            <v>+</v>
          </cell>
          <cell r="F27">
            <v>12.5</v>
          </cell>
          <cell r="G27">
            <v>14</v>
          </cell>
          <cell r="H27" t="str">
            <v>+</v>
          </cell>
          <cell r="I27">
            <v>16.22</v>
          </cell>
          <cell r="J27">
            <v>283.72000000000003</v>
          </cell>
        </row>
        <row r="28">
          <cell r="A28" t="str">
            <v>중로</v>
          </cell>
          <cell r="B28" t="str">
            <v>2</v>
          </cell>
          <cell r="C28" t="str">
            <v>11</v>
          </cell>
          <cell r="D28">
            <v>0</v>
          </cell>
          <cell r="E28" t="str">
            <v>+</v>
          </cell>
          <cell r="F28">
            <v>7.5</v>
          </cell>
          <cell r="G28">
            <v>5</v>
          </cell>
          <cell r="H28" t="str">
            <v>+</v>
          </cell>
          <cell r="I28">
            <v>7.5</v>
          </cell>
          <cell r="J28">
            <v>100</v>
          </cell>
        </row>
        <row r="29">
          <cell r="A29" t="str">
            <v>중로</v>
          </cell>
          <cell r="B29" t="str">
            <v>2</v>
          </cell>
          <cell r="C29" t="str">
            <v>12</v>
          </cell>
          <cell r="D29">
            <v>0</v>
          </cell>
          <cell r="E29" t="str">
            <v>+</v>
          </cell>
          <cell r="F29">
            <v>15</v>
          </cell>
          <cell r="G29">
            <v>21</v>
          </cell>
          <cell r="H29" t="str">
            <v>+</v>
          </cell>
          <cell r="I29">
            <v>4.0999999999999996</v>
          </cell>
          <cell r="J29">
            <v>409.1</v>
          </cell>
        </row>
        <row r="30">
          <cell r="A30" t="str">
            <v>중로</v>
          </cell>
          <cell r="B30" t="str">
            <v>2</v>
          </cell>
          <cell r="C30" t="str">
            <v>13</v>
          </cell>
          <cell r="D30">
            <v>0</v>
          </cell>
          <cell r="E30" t="str">
            <v>+</v>
          </cell>
          <cell r="F30">
            <v>12.5</v>
          </cell>
          <cell r="G30">
            <v>14</v>
          </cell>
          <cell r="H30" t="str">
            <v>+</v>
          </cell>
          <cell r="I30">
            <v>16.22</v>
          </cell>
          <cell r="J30">
            <v>283.72000000000003</v>
          </cell>
        </row>
        <row r="31">
          <cell r="A31" t="str">
            <v>중로</v>
          </cell>
          <cell r="B31" t="str">
            <v>2</v>
          </cell>
          <cell r="C31" t="str">
            <v>14</v>
          </cell>
          <cell r="D31">
            <v>0</v>
          </cell>
          <cell r="E31" t="str">
            <v>+</v>
          </cell>
          <cell r="F31">
            <v>15</v>
          </cell>
          <cell r="G31">
            <v>21</v>
          </cell>
          <cell r="H31" t="str">
            <v>+</v>
          </cell>
          <cell r="I31">
            <v>4.0999999999999996</v>
          </cell>
          <cell r="J31">
            <v>409.1</v>
          </cell>
        </row>
        <row r="32">
          <cell r="A32" t="str">
            <v>중로</v>
          </cell>
          <cell r="B32" t="str">
            <v>2</v>
          </cell>
          <cell r="C32" t="str">
            <v>15</v>
          </cell>
          <cell r="D32">
            <v>0</v>
          </cell>
          <cell r="E32" t="str">
            <v>+</v>
          </cell>
          <cell r="F32">
            <v>12.5</v>
          </cell>
          <cell r="G32">
            <v>14</v>
          </cell>
          <cell r="H32" t="str">
            <v>+</v>
          </cell>
          <cell r="I32">
            <v>16.22</v>
          </cell>
          <cell r="J32">
            <v>283.72000000000003</v>
          </cell>
        </row>
        <row r="33">
          <cell r="A33" t="str">
            <v>중로</v>
          </cell>
          <cell r="B33" t="str">
            <v>2</v>
          </cell>
          <cell r="C33" t="str">
            <v>16</v>
          </cell>
          <cell r="D33">
            <v>0</v>
          </cell>
          <cell r="E33" t="str">
            <v>+</v>
          </cell>
          <cell r="F33">
            <v>7.5</v>
          </cell>
          <cell r="G33">
            <v>5</v>
          </cell>
          <cell r="H33" t="str">
            <v>+</v>
          </cell>
          <cell r="I33">
            <v>7.5</v>
          </cell>
          <cell r="J33">
            <v>100</v>
          </cell>
        </row>
        <row r="34">
          <cell r="A34" t="str">
            <v>중로</v>
          </cell>
          <cell r="B34" t="str">
            <v>2</v>
          </cell>
          <cell r="C34" t="str">
            <v>17</v>
          </cell>
          <cell r="D34">
            <v>0</v>
          </cell>
          <cell r="E34" t="str">
            <v>+</v>
          </cell>
          <cell r="F34">
            <v>15</v>
          </cell>
          <cell r="G34">
            <v>23</v>
          </cell>
          <cell r="H34" t="str">
            <v>+</v>
          </cell>
          <cell r="I34">
            <v>5</v>
          </cell>
          <cell r="J34">
            <v>450</v>
          </cell>
        </row>
        <row r="35">
          <cell r="A35" t="str">
            <v>중로</v>
          </cell>
          <cell r="B35" t="str">
            <v>2</v>
          </cell>
          <cell r="C35" t="str">
            <v>18</v>
          </cell>
          <cell r="D35">
            <v>0</v>
          </cell>
          <cell r="E35" t="str">
            <v>+</v>
          </cell>
          <cell r="F35">
            <v>15</v>
          </cell>
          <cell r="G35">
            <v>14</v>
          </cell>
          <cell r="H35" t="str">
            <v>+</v>
          </cell>
          <cell r="I35">
            <v>17.12</v>
          </cell>
          <cell r="J35">
            <v>282.12</v>
          </cell>
        </row>
        <row r="36">
          <cell r="A36" t="str">
            <v>중로</v>
          </cell>
          <cell r="B36" t="str">
            <v>2</v>
          </cell>
          <cell r="C36" t="str">
            <v>19</v>
          </cell>
          <cell r="D36">
            <v>0</v>
          </cell>
          <cell r="E36" t="str">
            <v>+</v>
          </cell>
          <cell r="F36">
            <v>15</v>
          </cell>
          <cell r="G36">
            <v>21</v>
          </cell>
          <cell r="H36" t="str">
            <v>+</v>
          </cell>
          <cell r="I36">
            <v>4.0999999999999996</v>
          </cell>
          <cell r="J36">
            <v>409.1</v>
          </cell>
        </row>
        <row r="37">
          <cell r="A37" t="str">
            <v>중로</v>
          </cell>
          <cell r="B37" t="str">
            <v>2</v>
          </cell>
          <cell r="C37" t="str">
            <v>20</v>
          </cell>
          <cell r="D37">
            <v>0</v>
          </cell>
          <cell r="E37" t="str">
            <v>+</v>
          </cell>
          <cell r="F37">
            <v>12.5</v>
          </cell>
          <cell r="G37">
            <v>14</v>
          </cell>
          <cell r="H37" t="str">
            <v>+</v>
          </cell>
          <cell r="I37">
            <v>16.22</v>
          </cell>
          <cell r="J37">
            <v>283.72000000000003</v>
          </cell>
        </row>
        <row r="38">
          <cell r="A38" t="str">
            <v>중로</v>
          </cell>
          <cell r="B38" t="str">
            <v>2</v>
          </cell>
          <cell r="C38" t="str">
            <v>21</v>
          </cell>
          <cell r="D38">
            <v>0</v>
          </cell>
          <cell r="E38" t="str">
            <v>+</v>
          </cell>
          <cell r="F38">
            <v>15</v>
          </cell>
          <cell r="G38">
            <v>21</v>
          </cell>
          <cell r="H38" t="str">
            <v>+</v>
          </cell>
          <cell r="I38">
            <v>4.0999999999999996</v>
          </cell>
          <cell r="J38">
            <v>409.1</v>
          </cell>
        </row>
        <row r="39">
          <cell r="A39" t="str">
            <v>중로</v>
          </cell>
          <cell r="B39" t="str">
            <v>2</v>
          </cell>
          <cell r="C39" t="str">
            <v>22</v>
          </cell>
          <cell r="D39">
            <v>1</v>
          </cell>
          <cell r="E39" t="str">
            <v>+</v>
          </cell>
          <cell r="F39">
            <v>11.12</v>
          </cell>
          <cell r="G39">
            <v>19</v>
          </cell>
          <cell r="H39" t="str">
            <v>+</v>
          </cell>
          <cell r="I39">
            <v>1.66</v>
          </cell>
          <cell r="J39">
            <v>350.54</v>
          </cell>
        </row>
        <row r="40">
          <cell r="A40" t="str">
            <v>중로</v>
          </cell>
          <cell r="B40" t="str">
            <v>2</v>
          </cell>
          <cell r="C40" t="str">
            <v>23</v>
          </cell>
          <cell r="D40">
            <v>1</v>
          </cell>
          <cell r="E40" t="str">
            <v>+</v>
          </cell>
          <cell r="F40">
            <v>8.48</v>
          </cell>
          <cell r="G40">
            <v>18</v>
          </cell>
          <cell r="H40" t="str">
            <v>+</v>
          </cell>
          <cell r="I40">
            <v>3.07</v>
          </cell>
          <cell r="J40">
            <v>334.59</v>
          </cell>
        </row>
        <row r="41">
          <cell r="A41" t="str">
            <v>중로</v>
          </cell>
          <cell r="B41" t="str">
            <v>2</v>
          </cell>
          <cell r="C41" t="str">
            <v>25</v>
          </cell>
          <cell r="D41">
            <v>0</v>
          </cell>
          <cell r="E41" t="str">
            <v>+</v>
          </cell>
          <cell r="F41">
            <v>17.420000000000002</v>
          </cell>
          <cell r="G41">
            <v>19</v>
          </cell>
          <cell r="H41" t="str">
            <v>+</v>
          </cell>
          <cell r="I41">
            <v>4.82</v>
          </cell>
          <cell r="J41">
            <v>367.4</v>
          </cell>
        </row>
        <row r="42">
          <cell r="A42" t="str">
            <v>중로</v>
          </cell>
          <cell r="B42" t="str">
            <v>2</v>
          </cell>
          <cell r="C42" t="str">
            <v>26</v>
          </cell>
          <cell r="D42">
            <v>1</v>
          </cell>
          <cell r="E42" t="str">
            <v>+</v>
          </cell>
          <cell r="F42">
            <v>8.5</v>
          </cell>
          <cell r="G42">
            <v>3</v>
          </cell>
          <cell r="H42" t="str">
            <v>+</v>
          </cell>
          <cell r="I42">
            <v>12.47</v>
          </cell>
          <cell r="J42">
            <v>43.97</v>
          </cell>
        </row>
        <row r="43">
          <cell r="A43" t="str">
            <v>중로</v>
          </cell>
          <cell r="B43" t="str">
            <v>3</v>
          </cell>
          <cell r="C43" t="str">
            <v>1</v>
          </cell>
          <cell r="D43">
            <v>0</v>
          </cell>
          <cell r="E43" t="str">
            <v>+</v>
          </cell>
          <cell r="F43">
            <v>10.25</v>
          </cell>
          <cell r="G43">
            <v>5</v>
          </cell>
          <cell r="H43" t="str">
            <v>+</v>
          </cell>
          <cell r="I43">
            <v>11.77</v>
          </cell>
          <cell r="J43">
            <v>101.52</v>
          </cell>
        </row>
        <row r="44">
          <cell r="A44" t="str">
            <v>중로</v>
          </cell>
          <cell r="B44" t="str">
            <v>3</v>
          </cell>
          <cell r="C44" t="str">
            <v>2</v>
          </cell>
          <cell r="D44">
            <v>0</v>
          </cell>
          <cell r="E44" t="str">
            <v>+</v>
          </cell>
          <cell r="F44">
            <v>10</v>
          </cell>
          <cell r="G44">
            <v>4</v>
          </cell>
          <cell r="H44" t="str">
            <v>+</v>
          </cell>
          <cell r="I44">
            <v>18.86</v>
          </cell>
          <cell r="J44">
            <v>88.86</v>
          </cell>
        </row>
        <row r="45">
          <cell r="A45" t="str">
            <v>중로</v>
          </cell>
          <cell r="B45" t="str">
            <v>3</v>
          </cell>
          <cell r="C45" t="str">
            <v>3</v>
          </cell>
          <cell r="D45">
            <v>0</v>
          </cell>
          <cell r="E45" t="str">
            <v>+</v>
          </cell>
          <cell r="F45">
            <v>6</v>
          </cell>
          <cell r="G45">
            <v>5</v>
          </cell>
          <cell r="H45" t="str">
            <v>+</v>
          </cell>
          <cell r="I45">
            <v>16</v>
          </cell>
          <cell r="J45">
            <v>110</v>
          </cell>
        </row>
        <row r="46">
          <cell r="A46" t="str">
            <v>중로</v>
          </cell>
          <cell r="B46" t="str">
            <v>3</v>
          </cell>
          <cell r="C46" t="str">
            <v>4</v>
          </cell>
          <cell r="D46">
            <v>0</v>
          </cell>
          <cell r="E46" t="str">
            <v>+</v>
          </cell>
          <cell r="F46">
            <v>10</v>
          </cell>
          <cell r="G46">
            <v>4</v>
          </cell>
          <cell r="H46" t="str">
            <v>+</v>
          </cell>
          <cell r="I46">
            <v>18.86</v>
          </cell>
          <cell r="J46">
            <v>88.86</v>
          </cell>
        </row>
        <row r="47">
          <cell r="A47" t="str">
            <v>중로</v>
          </cell>
          <cell r="B47" t="str">
            <v>3</v>
          </cell>
          <cell r="C47" t="str">
            <v>5</v>
          </cell>
          <cell r="D47">
            <v>0</v>
          </cell>
          <cell r="E47" t="str">
            <v>+</v>
          </cell>
          <cell r="F47">
            <v>10</v>
          </cell>
          <cell r="G47">
            <v>3</v>
          </cell>
          <cell r="H47" t="str">
            <v>+</v>
          </cell>
          <cell r="I47">
            <v>14.17</v>
          </cell>
          <cell r="J47">
            <v>64.17</v>
          </cell>
        </row>
        <row r="48">
          <cell r="A48" t="str">
            <v>중로</v>
          </cell>
          <cell r="B48" t="str">
            <v>3</v>
          </cell>
          <cell r="C48" t="str">
            <v>6</v>
          </cell>
          <cell r="D48">
            <v>0</v>
          </cell>
          <cell r="E48" t="str">
            <v>+</v>
          </cell>
          <cell r="F48">
            <v>15</v>
          </cell>
          <cell r="G48">
            <v>21</v>
          </cell>
          <cell r="H48" t="str">
            <v>+</v>
          </cell>
          <cell r="I48">
            <v>4.0999999999999996</v>
          </cell>
          <cell r="J48">
            <v>409.1</v>
          </cell>
        </row>
        <row r="49">
          <cell r="A49" t="str">
            <v>중로</v>
          </cell>
          <cell r="B49" t="str">
            <v>3</v>
          </cell>
          <cell r="C49" t="str">
            <v>7</v>
          </cell>
          <cell r="D49">
            <v>0</v>
          </cell>
          <cell r="E49" t="str">
            <v>+</v>
          </cell>
          <cell r="F49">
            <v>6</v>
          </cell>
          <cell r="G49">
            <v>2</v>
          </cell>
          <cell r="H49" t="str">
            <v>+</v>
          </cell>
          <cell r="I49">
            <v>1.44</v>
          </cell>
          <cell r="J49">
            <v>35.44</v>
          </cell>
        </row>
        <row r="50">
          <cell r="A50" t="str">
            <v>중로</v>
          </cell>
          <cell r="B50" t="str">
            <v>3</v>
          </cell>
          <cell r="C50" t="str">
            <v>8</v>
          </cell>
          <cell r="D50">
            <v>0</v>
          </cell>
          <cell r="E50" t="str">
            <v>+</v>
          </cell>
          <cell r="F50">
            <v>3.34</v>
          </cell>
          <cell r="G50">
            <v>1</v>
          </cell>
          <cell r="H50" t="str">
            <v>+</v>
          </cell>
          <cell r="I50">
            <v>19.440000000000001</v>
          </cell>
          <cell r="J50">
            <v>36.1</v>
          </cell>
        </row>
        <row r="51">
          <cell r="A51" t="str">
            <v>중로</v>
          </cell>
          <cell r="B51" t="str">
            <v>3</v>
          </cell>
          <cell r="C51" t="str">
            <v>9</v>
          </cell>
          <cell r="D51">
            <v>0</v>
          </cell>
          <cell r="E51" t="str">
            <v>+</v>
          </cell>
          <cell r="F51">
            <v>7.5</v>
          </cell>
          <cell r="G51">
            <v>2</v>
          </cell>
          <cell r="H51" t="str">
            <v>+</v>
          </cell>
          <cell r="I51">
            <v>2.94</v>
          </cell>
          <cell r="J51">
            <v>35.44</v>
          </cell>
        </row>
        <row r="52">
          <cell r="A52" t="str">
            <v>소로</v>
          </cell>
          <cell r="B52" t="str">
            <v>2</v>
          </cell>
          <cell r="C52" t="str">
            <v>1</v>
          </cell>
          <cell r="D52">
            <v>1</v>
          </cell>
          <cell r="E52" t="str">
            <v>+</v>
          </cell>
          <cell r="F52">
            <v>0.08</v>
          </cell>
          <cell r="G52">
            <v>7</v>
          </cell>
          <cell r="H52" t="str">
            <v>+</v>
          </cell>
          <cell r="I52">
            <v>12.96</v>
          </cell>
          <cell r="J52">
            <v>132.88</v>
          </cell>
        </row>
        <row r="53">
          <cell r="A53" t="str">
            <v>소로</v>
          </cell>
          <cell r="B53" t="str">
            <v>2</v>
          </cell>
          <cell r="C53" t="str">
            <v>2</v>
          </cell>
          <cell r="D53">
            <v>0</v>
          </cell>
          <cell r="E53" t="str">
            <v>+</v>
          </cell>
          <cell r="F53">
            <v>19.100000000000001</v>
          </cell>
          <cell r="G53">
            <v>7</v>
          </cell>
          <cell r="H53" t="str">
            <v>+</v>
          </cell>
          <cell r="I53">
            <v>12.95</v>
          </cell>
          <cell r="J53">
            <v>133.85</v>
          </cell>
        </row>
        <row r="54">
          <cell r="A54" t="str">
            <v>소로</v>
          </cell>
          <cell r="B54" t="str">
            <v>2</v>
          </cell>
          <cell r="C54" t="str">
            <v>3</v>
          </cell>
          <cell r="D54">
            <v>0</v>
          </cell>
          <cell r="E54" t="str">
            <v>+</v>
          </cell>
          <cell r="F54">
            <v>13.54</v>
          </cell>
          <cell r="G54">
            <v>3</v>
          </cell>
          <cell r="H54" t="str">
            <v>+</v>
          </cell>
          <cell r="I54">
            <v>10.64</v>
          </cell>
          <cell r="J54">
            <v>57.1</v>
          </cell>
        </row>
        <row r="55">
          <cell r="A55" t="str">
            <v>소로</v>
          </cell>
          <cell r="B55" t="str">
            <v>2</v>
          </cell>
          <cell r="C55" t="str">
            <v>4</v>
          </cell>
          <cell r="D55">
            <v>0</v>
          </cell>
          <cell r="E55" t="str">
            <v>+</v>
          </cell>
          <cell r="F55">
            <v>13.53</v>
          </cell>
          <cell r="G55">
            <v>1</v>
          </cell>
          <cell r="H55" t="str">
            <v>+</v>
          </cell>
          <cell r="I55">
            <v>18.75</v>
          </cell>
          <cell r="J55">
            <v>25.22</v>
          </cell>
        </row>
        <row r="56">
          <cell r="A56" t="str">
            <v>소로</v>
          </cell>
          <cell r="B56" t="str">
            <v>2</v>
          </cell>
          <cell r="C56" t="str">
            <v>5</v>
          </cell>
          <cell r="D56">
            <v>0</v>
          </cell>
          <cell r="E56" t="str">
            <v>+</v>
          </cell>
          <cell r="F56">
            <v>3.34</v>
          </cell>
          <cell r="G56">
            <v>7</v>
          </cell>
          <cell r="H56" t="str">
            <v>+</v>
          </cell>
          <cell r="I56">
            <v>2.0699999999999998</v>
          </cell>
          <cell r="J56">
            <v>138.72999999999999</v>
          </cell>
        </row>
        <row r="57">
          <cell r="A57" t="str">
            <v>소로</v>
          </cell>
          <cell r="B57" t="str">
            <v>2</v>
          </cell>
          <cell r="C57" t="str">
            <v>6</v>
          </cell>
          <cell r="D57">
            <v>0</v>
          </cell>
          <cell r="E57" t="str">
            <v>+</v>
          </cell>
          <cell r="F57">
            <v>9.5399999999999991</v>
          </cell>
          <cell r="G57">
            <v>1</v>
          </cell>
          <cell r="H57" t="str">
            <v>+</v>
          </cell>
          <cell r="I57">
            <v>14.75</v>
          </cell>
          <cell r="J57">
            <v>25.21</v>
          </cell>
        </row>
        <row r="58">
          <cell r="A58" t="str">
            <v>소로</v>
          </cell>
          <cell r="B58" t="str">
            <v>2</v>
          </cell>
          <cell r="C58" t="str">
            <v>7</v>
          </cell>
          <cell r="D58">
            <v>0</v>
          </cell>
          <cell r="E58" t="str">
            <v>+</v>
          </cell>
          <cell r="F58">
            <v>13.53</v>
          </cell>
          <cell r="G58">
            <v>3</v>
          </cell>
          <cell r="H58" t="str">
            <v>+</v>
          </cell>
          <cell r="I58">
            <v>10.63</v>
          </cell>
          <cell r="J58">
            <v>57.1</v>
          </cell>
        </row>
        <row r="59">
          <cell r="A59" t="str">
            <v>소로</v>
          </cell>
          <cell r="B59" t="str">
            <v>2</v>
          </cell>
          <cell r="C59" t="str">
            <v>8</v>
          </cell>
          <cell r="D59">
            <v>0</v>
          </cell>
          <cell r="E59" t="str">
            <v>+</v>
          </cell>
          <cell r="F59">
            <v>11.04</v>
          </cell>
          <cell r="G59">
            <v>6</v>
          </cell>
          <cell r="H59" t="str">
            <v>+</v>
          </cell>
          <cell r="I59">
            <v>4.29</v>
          </cell>
          <cell r="J59">
            <v>113.25</v>
          </cell>
        </row>
        <row r="60">
          <cell r="A60" t="str">
            <v>소로</v>
          </cell>
          <cell r="B60" t="str">
            <v>2</v>
          </cell>
          <cell r="C60" t="str">
            <v>9</v>
          </cell>
          <cell r="D60">
            <v>0</v>
          </cell>
          <cell r="E60" t="str">
            <v>+</v>
          </cell>
          <cell r="F60">
            <v>9.5399999999999991</v>
          </cell>
          <cell r="G60">
            <v>2</v>
          </cell>
          <cell r="H60" t="str">
            <v>+</v>
          </cell>
          <cell r="I60">
            <v>1.44</v>
          </cell>
          <cell r="J60">
            <v>31.9</v>
          </cell>
        </row>
        <row r="61">
          <cell r="A61" t="str">
            <v>소로</v>
          </cell>
          <cell r="B61" t="str">
            <v>2</v>
          </cell>
          <cell r="C61" t="str">
            <v>10</v>
          </cell>
          <cell r="D61">
            <v>0</v>
          </cell>
          <cell r="E61" t="str">
            <v>+</v>
          </cell>
          <cell r="F61">
            <v>12.5</v>
          </cell>
          <cell r="G61">
            <v>19</v>
          </cell>
          <cell r="H61" t="str">
            <v>+</v>
          </cell>
          <cell r="I61">
            <v>8.4499999999999993</v>
          </cell>
          <cell r="J61">
            <v>375.95</v>
          </cell>
        </row>
        <row r="62">
          <cell r="A62" t="str">
            <v>소로</v>
          </cell>
          <cell r="B62" t="str">
            <v>2</v>
          </cell>
          <cell r="C62" t="str">
            <v>11</v>
          </cell>
          <cell r="D62">
            <v>0</v>
          </cell>
          <cell r="E62" t="str">
            <v>+</v>
          </cell>
          <cell r="F62">
            <v>3.34</v>
          </cell>
          <cell r="G62">
            <v>1</v>
          </cell>
          <cell r="H62" t="str">
            <v>+</v>
          </cell>
          <cell r="I62">
            <v>19.440000000000001</v>
          </cell>
          <cell r="J62">
            <v>36.1</v>
          </cell>
        </row>
        <row r="63">
          <cell r="A63" t="str">
            <v>소로</v>
          </cell>
          <cell r="B63" t="str">
            <v>2</v>
          </cell>
          <cell r="C63" t="str">
            <v>12</v>
          </cell>
          <cell r="D63">
            <v>0</v>
          </cell>
          <cell r="E63" t="str">
            <v>+</v>
          </cell>
          <cell r="F63">
            <v>3.34</v>
          </cell>
          <cell r="G63">
            <v>1</v>
          </cell>
          <cell r="H63" t="str">
            <v>+</v>
          </cell>
          <cell r="I63">
            <v>19.440000000000001</v>
          </cell>
          <cell r="J63">
            <v>36.1</v>
          </cell>
        </row>
        <row r="64">
          <cell r="A64" t="str">
            <v>소로</v>
          </cell>
          <cell r="B64" t="str">
            <v>2</v>
          </cell>
          <cell r="C64" t="str">
            <v>13</v>
          </cell>
          <cell r="D64">
            <v>0</v>
          </cell>
          <cell r="E64" t="str">
            <v>+</v>
          </cell>
          <cell r="F64">
            <v>3.34</v>
          </cell>
          <cell r="G64">
            <v>1</v>
          </cell>
          <cell r="H64" t="str">
            <v>+</v>
          </cell>
          <cell r="I64">
            <v>19.440000000000001</v>
          </cell>
          <cell r="J64">
            <v>36.1</v>
          </cell>
        </row>
        <row r="65">
          <cell r="A65" t="str">
            <v>소로</v>
          </cell>
          <cell r="B65" t="str">
            <v>2</v>
          </cell>
          <cell r="C65" t="str">
            <v>14</v>
          </cell>
          <cell r="D65">
            <v>0</v>
          </cell>
          <cell r="E65" t="str">
            <v>+</v>
          </cell>
          <cell r="F65">
            <v>12.5</v>
          </cell>
          <cell r="G65">
            <v>19</v>
          </cell>
          <cell r="H65" t="str">
            <v>+</v>
          </cell>
          <cell r="I65">
            <v>8.4499999999999993</v>
          </cell>
          <cell r="J65">
            <v>375.95</v>
          </cell>
        </row>
        <row r="66">
          <cell r="A66" t="str">
            <v>소로</v>
          </cell>
          <cell r="B66" t="str">
            <v>2</v>
          </cell>
          <cell r="C66" t="str">
            <v>15</v>
          </cell>
          <cell r="D66">
            <v>0</v>
          </cell>
          <cell r="E66" t="str">
            <v>+</v>
          </cell>
          <cell r="F66">
            <v>11.04</v>
          </cell>
          <cell r="G66">
            <v>2</v>
          </cell>
          <cell r="H66" t="str">
            <v>+</v>
          </cell>
          <cell r="I66">
            <v>2.94</v>
          </cell>
          <cell r="J66">
            <v>31.9</v>
          </cell>
        </row>
        <row r="67">
          <cell r="A67" t="str">
            <v>소로</v>
          </cell>
          <cell r="B67" t="str">
            <v>2</v>
          </cell>
          <cell r="C67" t="str">
            <v>16</v>
          </cell>
          <cell r="D67">
            <v>0</v>
          </cell>
          <cell r="E67" t="str">
            <v>+</v>
          </cell>
          <cell r="F67">
            <v>15</v>
          </cell>
          <cell r="G67">
            <v>5</v>
          </cell>
          <cell r="H67" t="str">
            <v>+</v>
          </cell>
          <cell r="I67">
            <v>11.46</v>
          </cell>
          <cell r="J67">
            <v>96.46</v>
          </cell>
        </row>
        <row r="68">
          <cell r="A68" t="str">
            <v>소로</v>
          </cell>
          <cell r="B68" t="str">
            <v>2</v>
          </cell>
          <cell r="C68" t="str">
            <v>17</v>
          </cell>
          <cell r="D68">
            <v>0</v>
          </cell>
          <cell r="E68" t="str">
            <v>+</v>
          </cell>
          <cell r="F68">
            <v>15</v>
          </cell>
          <cell r="G68">
            <v>5</v>
          </cell>
          <cell r="H68" t="str">
            <v>+</v>
          </cell>
          <cell r="I68">
            <v>11.46</v>
          </cell>
          <cell r="J68">
            <v>96.46</v>
          </cell>
        </row>
        <row r="69">
          <cell r="A69" t="str">
            <v>소로</v>
          </cell>
          <cell r="B69" t="str">
            <v>2</v>
          </cell>
          <cell r="C69" t="str">
            <v>18</v>
          </cell>
          <cell r="D69">
            <v>1</v>
          </cell>
          <cell r="E69" t="str">
            <v>+</v>
          </cell>
          <cell r="F69">
            <v>2.92</v>
          </cell>
          <cell r="G69">
            <v>5</v>
          </cell>
          <cell r="H69" t="str">
            <v>+</v>
          </cell>
          <cell r="I69">
            <v>15.9</v>
          </cell>
          <cell r="J69">
            <v>92.98</v>
          </cell>
        </row>
        <row r="70">
          <cell r="A70" t="str">
            <v>소로</v>
          </cell>
          <cell r="B70" t="str">
            <v>2</v>
          </cell>
          <cell r="C70" t="str">
            <v>19</v>
          </cell>
          <cell r="D70">
            <v>1</v>
          </cell>
          <cell r="E70" t="str">
            <v>+</v>
          </cell>
          <cell r="F70">
            <v>3.29</v>
          </cell>
          <cell r="G70">
            <v>5</v>
          </cell>
          <cell r="H70" t="str">
            <v>+</v>
          </cell>
          <cell r="I70">
            <v>5.96</v>
          </cell>
          <cell r="J70">
            <v>82.67</v>
          </cell>
        </row>
        <row r="71">
          <cell r="A71" t="str">
            <v>소로</v>
          </cell>
          <cell r="B71" t="str">
            <v>3</v>
          </cell>
          <cell r="C71" t="str">
            <v>5</v>
          </cell>
          <cell r="D71">
            <v>0</v>
          </cell>
          <cell r="E71" t="str">
            <v>+</v>
          </cell>
          <cell r="F71">
            <v>0</v>
          </cell>
          <cell r="G71">
            <v>2</v>
          </cell>
          <cell r="H71" t="str">
            <v>+</v>
          </cell>
          <cell r="I71">
            <v>13.5</v>
          </cell>
          <cell r="J71">
            <v>53.5</v>
          </cell>
        </row>
        <row r="72">
          <cell r="E72" t="str">
            <v/>
          </cell>
          <cell r="H72" t="str">
            <v/>
          </cell>
          <cell r="J72" t="str">
            <v/>
          </cell>
        </row>
        <row r="73">
          <cell r="E73" t="str">
            <v/>
          </cell>
          <cell r="H73" t="str">
            <v/>
          </cell>
          <cell r="J73" t="str">
            <v/>
          </cell>
        </row>
        <row r="74">
          <cell r="E74" t="str">
            <v/>
          </cell>
          <cell r="H74" t="str">
            <v/>
          </cell>
          <cell r="J74" t="str">
            <v/>
          </cell>
        </row>
        <row r="75">
          <cell r="E75" t="str">
            <v/>
          </cell>
          <cell r="H75" t="str">
            <v/>
          </cell>
          <cell r="J75" t="str">
            <v/>
          </cell>
        </row>
        <row r="76">
          <cell r="E76" t="str">
            <v/>
          </cell>
          <cell r="H76" t="str">
            <v/>
          </cell>
          <cell r="J76" t="str">
            <v/>
          </cell>
        </row>
        <row r="77">
          <cell r="E77" t="str">
            <v/>
          </cell>
          <cell r="H77" t="str">
            <v/>
          </cell>
          <cell r="J77" t="str">
            <v/>
          </cell>
        </row>
        <row r="78">
          <cell r="E78" t="str">
            <v/>
          </cell>
          <cell r="H78" t="str">
            <v/>
          </cell>
          <cell r="J78" t="str">
            <v/>
          </cell>
        </row>
        <row r="79">
          <cell r="E79" t="str">
            <v/>
          </cell>
          <cell r="H79" t="str">
            <v/>
          </cell>
          <cell r="J79" t="str">
            <v/>
          </cell>
        </row>
        <row r="80">
          <cell r="E80" t="str">
            <v/>
          </cell>
          <cell r="H80" t="str">
            <v/>
          </cell>
          <cell r="J80" t="str">
            <v/>
          </cell>
        </row>
        <row r="81">
          <cell r="E81" t="str">
            <v/>
          </cell>
          <cell r="H81" t="str">
            <v/>
          </cell>
          <cell r="J81" t="str">
            <v/>
          </cell>
        </row>
        <row r="82">
          <cell r="E82" t="str">
            <v/>
          </cell>
          <cell r="H82" t="str">
            <v/>
          </cell>
          <cell r="J82" t="str">
            <v/>
          </cell>
        </row>
        <row r="83">
          <cell r="E83" t="str">
            <v/>
          </cell>
          <cell r="H83" t="str">
            <v/>
          </cell>
          <cell r="J83" t="str">
            <v/>
          </cell>
        </row>
        <row r="84">
          <cell r="E84" t="str">
            <v/>
          </cell>
          <cell r="H84" t="str">
            <v/>
          </cell>
          <cell r="J84" t="str">
            <v/>
          </cell>
        </row>
        <row r="85">
          <cell r="E85" t="str">
            <v/>
          </cell>
          <cell r="H85" t="str">
            <v/>
          </cell>
          <cell r="J85" t="str">
            <v/>
          </cell>
        </row>
        <row r="86">
          <cell r="E86" t="str">
            <v/>
          </cell>
          <cell r="H86" t="str">
            <v/>
          </cell>
          <cell r="J86" t="str">
            <v/>
          </cell>
        </row>
        <row r="87">
          <cell r="E87" t="str">
            <v/>
          </cell>
          <cell r="H87" t="str">
            <v/>
          </cell>
          <cell r="J87" t="str">
            <v/>
          </cell>
        </row>
        <row r="88">
          <cell r="E88" t="str">
            <v/>
          </cell>
          <cell r="H88" t="str">
            <v/>
          </cell>
          <cell r="J88" t="str">
            <v/>
          </cell>
        </row>
        <row r="89">
          <cell r="E89" t="str">
            <v/>
          </cell>
          <cell r="H89" t="str">
            <v/>
          </cell>
          <cell r="J89" t="str">
            <v/>
          </cell>
        </row>
        <row r="90">
          <cell r="E90" t="str">
            <v/>
          </cell>
          <cell r="H90" t="str">
            <v/>
          </cell>
          <cell r="J90" t="str">
            <v/>
          </cell>
        </row>
        <row r="91">
          <cell r="E91" t="str">
            <v/>
          </cell>
          <cell r="H91" t="str">
            <v/>
          </cell>
          <cell r="J91" t="str">
            <v/>
          </cell>
        </row>
        <row r="92">
          <cell r="E92" t="str">
            <v/>
          </cell>
          <cell r="H92" t="str">
            <v/>
          </cell>
          <cell r="J92" t="str">
            <v/>
          </cell>
        </row>
        <row r="93">
          <cell r="E93" t="str">
            <v/>
          </cell>
          <cell r="H93" t="str">
            <v/>
          </cell>
          <cell r="J93" t="str">
            <v/>
          </cell>
        </row>
        <row r="94">
          <cell r="E94" t="str">
            <v/>
          </cell>
          <cell r="H94" t="str">
            <v/>
          </cell>
          <cell r="J94" t="str">
            <v/>
          </cell>
        </row>
        <row r="95">
          <cell r="E95" t="str">
            <v/>
          </cell>
          <cell r="H95" t="str">
            <v/>
          </cell>
          <cell r="J95" t="str">
            <v/>
          </cell>
        </row>
        <row r="96">
          <cell r="E96" t="str">
            <v/>
          </cell>
          <cell r="H96" t="str">
            <v/>
          </cell>
          <cell r="J96" t="str">
            <v/>
          </cell>
        </row>
        <row r="97">
          <cell r="E97" t="str">
            <v/>
          </cell>
          <cell r="H97" t="str">
            <v/>
          </cell>
          <cell r="J97" t="str">
            <v/>
          </cell>
        </row>
        <row r="98">
          <cell r="E98" t="str">
            <v/>
          </cell>
          <cell r="H98" t="str">
            <v/>
          </cell>
          <cell r="J98" t="str">
            <v/>
          </cell>
        </row>
        <row r="99">
          <cell r="E99" t="str">
            <v/>
          </cell>
          <cell r="H99" t="str">
            <v/>
          </cell>
          <cell r="J99" t="str">
            <v/>
          </cell>
        </row>
        <row r="100">
          <cell r="E100" t="str">
            <v/>
          </cell>
          <cell r="H100" t="str">
            <v/>
          </cell>
          <cell r="J100" t="str">
            <v/>
          </cell>
        </row>
        <row r="101">
          <cell r="E101" t="str">
            <v/>
          </cell>
          <cell r="H101" t="str">
            <v/>
          </cell>
          <cell r="J101" t="str">
            <v/>
          </cell>
        </row>
        <row r="102">
          <cell r="E102" t="str">
            <v/>
          </cell>
          <cell r="H102" t="str">
            <v/>
          </cell>
          <cell r="J102" t="str">
            <v/>
          </cell>
        </row>
        <row r="103">
          <cell r="E103" t="str">
            <v/>
          </cell>
          <cell r="H103" t="str">
            <v/>
          </cell>
          <cell r="J103" t="str">
            <v/>
          </cell>
        </row>
        <row r="104">
          <cell r="E104" t="str">
            <v/>
          </cell>
          <cell r="H104" t="str">
            <v/>
          </cell>
          <cell r="J104" t="str">
            <v/>
          </cell>
        </row>
        <row r="105">
          <cell r="E105" t="str">
            <v/>
          </cell>
          <cell r="H105" t="str">
            <v/>
          </cell>
          <cell r="J105" t="str">
            <v/>
          </cell>
        </row>
        <row r="106">
          <cell r="E106" t="str">
            <v/>
          </cell>
          <cell r="H106" t="str">
            <v/>
          </cell>
          <cell r="J106" t="str">
            <v/>
          </cell>
        </row>
        <row r="107">
          <cell r="E107" t="str">
            <v/>
          </cell>
          <cell r="H107" t="str">
            <v/>
          </cell>
          <cell r="J107" t="str">
            <v/>
          </cell>
        </row>
        <row r="108">
          <cell r="E108" t="str">
            <v/>
          </cell>
          <cell r="H108" t="str">
            <v/>
          </cell>
          <cell r="J108" t="str">
            <v/>
          </cell>
        </row>
        <row r="109">
          <cell r="E109" t="str">
            <v/>
          </cell>
          <cell r="H109" t="str">
            <v/>
          </cell>
          <cell r="J109" t="str">
            <v/>
          </cell>
        </row>
        <row r="110">
          <cell r="E110" t="str">
            <v/>
          </cell>
          <cell r="H110" t="str">
            <v/>
          </cell>
          <cell r="J110" t="str">
            <v/>
          </cell>
        </row>
        <row r="111">
          <cell r="E111" t="str">
            <v/>
          </cell>
          <cell r="H111" t="str">
            <v/>
          </cell>
          <cell r="J111" t="str">
            <v/>
          </cell>
        </row>
        <row r="112">
          <cell r="E112" t="str">
            <v/>
          </cell>
          <cell r="H112" t="str">
            <v/>
          </cell>
          <cell r="J112" t="str">
            <v/>
          </cell>
        </row>
        <row r="113">
          <cell r="E113" t="str">
            <v/>
          </cell>
          <cell r="H113" t="str">
            <v/>
          </cell>
          <cell r="J113" t="str">
            <v/>
          </cell>
        </row>
        <row r="114">
          <cell r="E114" t="str">
            <v/>
          </cell>
          <cell r="H114" t="str">
            <v/>
          </cell>
          <cell r="J114" t="str">
            <v/>
          </cell>
        </row>
        <row r="115">
          <cell r="E115" t="str">
            <v/>
          </cell>
          <cell r="H115" t="str">
            <v/>
          </cell>
          <cell r="J115" t="str">
            <v/>
          </cell>
        </row>
        <row r="116">
          <cell r="E116" t="str">
            <v/>
          </cell>
          <cell r="H116" t="str">
            <v/>
          </cell>
          <cell r="J116" t="str">
            <v/>
          </cell>
        </row>
        <row r="117">
          <cell r="E117" t="str">
            <v/>
          </cell>
          <cell r="H117" t="str">
            <v/>
          </cell>
          <cell r="J117" t="str">
            <v/>
          </cell>
        </row>
        <row r="118">
          <cell r="E118" t="str">
            <v/>
          </cell>
          <cell r="H118" t="str">
            <v/>
          </cell>
          <cell r="J118" t="str">
            <v/>
          </cell>
        </row>
        <row r="119">
          <cell r="E119" t="str">
            <v/>
          </cell>
          <cell r="H119" t="str">
            <v/>
          </cell>
          <cell r="J119" t="str">
            <v/>
          </cell>
        </row>
        <row r="120">
          <cell r="E120" t="str">
            <v/>
          </cell>
          <cell r="H120" t="str">
            <v/>
          </cell>
          <cell r="J120" t="str">
            <v/>
          </cell>
        </row>
        <row r="121">
          <cell r="E121" t="str">
            <v/>
          </cell>
          <cell r="H121" t="str">
            <v/>
          </cell>
          <cell r="J121" t="str">
            <v/>
          </cell>
        </row>
        <row r="122">
          <cell r="E122" t="str">
            <v/>
          </cell>
          <cell r="H122" t="str">
            <v/>
          </cell>
          <cell r="J122" t="str">
            <v/>
          </cell>
        </row>
        <row r="123">
          <cell r="E123" t="str">
            <v/>
          </cell>
          <cell r="H123" t="str">
            <v/>
          </cell>
          <cell r="J123" t="str">
            <v/>
          </cell>
        </row>
        <row r="124">
          <cell r="E124" t="str">
            <v/>
          </cell>
          <cell r="H124" t="str">
            <v/>
          </cell>
          <cell r="J124" t="str">
            <v/>
          </cell>
        </row>
        <row r="125">
          <cell r="E125" t="str">
            <v/>
          </cell>
          <cell r="H125" t="str">
            <v/>
          </cell>
          <cell r="J125" t="str">
            <v/>
          </cell>
        </row>
        <row r="126">
          <cell r="E126" t="str">
            <v/>
          </cell>
          <cell r="H126" t="str">
            <v/>
          </cell>
          <cell r="J126" t="str">
            <v/>
          </cell>
        </row>
        <row r="127">
          <cell r="E127" t="str">
            <v/>
          </cell>
          <cell r="H127" t="str">
            <v/>
          </cell>
          <cell r="J127" t="str">
            <v/>
          </cell>
        </row>
        <row r="128">
          <cell r="E128" t="str">
            <v/>
          </cell>
          <cell r="H128" t="str">
            <v/>
          </cell>
          <cell r="J128" t="str">
            <v/>
          </cell>
        </row>
        <row r="129">
          <cell r="E129" t="str">
            <v/>
          </cell>
          <cell r="H129" t="str">
            <v/>
          </cell>
          <cell r="J129" t="str">
            <v/>
          </cell>
        </row>
        <row r="130">
          <cell r="E130" t="str">
            <v/>
          </cell>
          <cell r="H130" t="str">
            <v/>
          </cell>
          <cell r="J130" t="str">
            <v/>
          </cell>
        </row>
        <row r="131">
          <cell r="E131" t="str">
            <v/>
          </cell>
          <cell r="H131" t="str">
            <v/>
          </cell>
          <cell r="J131" t="str">
            <v/>
          </cell>
        </row>
        <row r="132">
          <cell r="E132" t="str">
            <v/>
          </cell>
          <cell r="H132" t="str">
            <v/>
          </cell>
          <cell r="J132" t="str">
            <v/>
          </cell>
        </row>
        <row r="133">
          <cell r="E133" t="str">
            <v/>
          </cell>
          <cell r="H133" t="str">
            <v/>
          </cell>
          <cell r="J133" t="str">
            <v/>
          </cell>
        </row>
        <row r="134">
          <cell r="E134" t="str">
            <v/>
          </cell>
          <cell r="H134" t="str">
            <v/>
          </cell>
          <cell r="J134" t="str">
            <v/>
          </cell>
        </row>
        <row r="135">
          <cell r="E135" t="str">
            <v/>
          </cell>
          <cell r="H135" t="str">
            <v/>
          </cell>
          <cell r="J135" t="str">
            <v/>
          </cell>
        </row>
        <row r="136">
          <cell r="E136" t="str">
            <v/>
          </cell>
          <cell r="H136" t="str">
            <v/>
          </cell>
          <cell r="J136" t="str">
            <v/>
          </cell>
        </row>
        <row r="137">
          <cell r="E137" t="str">
            <v/>
          </cell>
          <cell r="H137" t="str">
            <v/>
          </cell>
          <cell r="J137" t="str">
            <v/>
          </cell>
        </row>
        <row r="138">
          <cell r="E138" t="str">
            <v/>
          </cell>
          <cell r="H138" t="str">
            <v/>
          </cell>
          <cell r="J138" t="str">
            <v/>
          </cell>
        </row>
        <row r="139">
          <cell r="E139" t="str">
            <v/>
          </cell>
          <cell r="H139" t="str">
            <v/>
          </cell>
          <cell r="J139" t="str">
            <v/>
          </cell>
        </row>
        <row r="140">
          <cell r="E140" t="str">
            <v/>
          </cell>
          <cell r="H140" t="str">
            <v/>
          </cell>
          <cell r="J140" t="str">
            <v/>
          </cell>
        </row>
        <row r="141">
          <cell r="E141" t="str">
            <v/>
          </cell>
          <cell r="H141" t="str">
            <v/>
          </cell>
          <cell r="J141" t="str">
            <v/>
          </cell>
        </row>
        <row r="142">
          <cell r="E142" t="str">
            <v/>
          </cell>
          <cell r="H142" t="str">
            <v/>
          </cell>
          <cell r="J142" t="str">
            <v/>
          </cell>
        </row>
        <row r="143">
          <cell r="E143" t="str">
            <v/>
          </cell>
          <cell r="H143" t="str">
            <v/>
          </cell>
          <cell r="J143" t="str">
            <v/>
          </cell>
        </row>
        <row r="144">
          <cell r="E144" t="str">
            <v/>
          </cell>
          <cell r="H144" t="str">
            <v/>
          </cell>
          <cell r="J144" t="str">
            <v/>
          </cell>
        </row>
        <row r="145">
          <cell r="E145" t="str">
            <v/>
          </cell>
          <cell r="H145" t="str">
            <v/>
          </cell>
          <cell r="J145" t="str">
            <v/>
          </cell>
        </row>
        <row r="146">
          <cell r="E146" t="str">
            <v/>
          </cell>
          <cell r="H146" t="str">
            <v/>
          </cell>
          <cell r="J146" t="str">
            <v/>
          </cell>
        </row>
        <row r="147">
          <cell r="E147" t="str">
            <v/>
          </cell>
          <cell r="H147" t="str">
            <v/>
          </cell>
          <cell r="J147" t="str">
            <v/>
          </cell>
        </row>
        <row r="148">
          <cell r="E148" t="str">
            <v/>
          </cell>
          <cell r="H148" t="str">
            <v/>
          </cell>
          <cell r="J148" t="str">
            <v/>
          </cell>
        </row>
        <row r="149">
          <cell r="E149" t="str">
            <v/>
          </cell>
          <cell r="H149" t="str">
            <v/>
          </cell>
          <cell r="J149" t="str">
            <v/>
          </cell>
        </row>
        <row r="150">
          <cell r="E150" t="str">
            <v/>
          </cell>
          <cell r="H150" t="str">
            <v/>
          </cell>
          <cell r="J150" t="str">
            <v/>
          </cell>
        </row>
        <row r="151">
          <cell r="E151" t="str">
            <v/>
          </cell>
          <cell r="H151" t="str">
            <v/>
          </cell>
          <cell r="J151" t="str">
            <v/>
          </cell>
        </row>
        <row r="152">
          <cell r="E152" t="str">
            <v/>
          </cell>
          <cell r="H152" t="str">
            <v/>
          </cell>
          <cell r="J152" t="str">
            <v/>
          </cell>
        </row>
        <row r="153">
          <cell r="E153" t="str">
            <v/>
          </cell>
          <cell r="H153" t="str">
            <v/>
          </cell>
          <cell r="J153" t="str">
            <v/>
          </cell>
        </row>
        <row r="154">
          <cell r="E154" t="str">
            <v/>
          </cell>
          <cell r="H154" t="str">
            <v/>
          </cell>
          <cell r="J154" t="str">
            <v/>
          </cell>
        </row>
        <row r="155">
          <cell r="E155" t="str">
            <v/>
          </cell>
          <cell r="H155" t="str">
            <v/>
          </cell>
          <cell r="J155" t="str">
            <v/>
          </cell>
        </row>
        <row r="156">
          <cell r="E156" t="str">
            <v/>
          </cell>
          <cell r="H156" t="str">
            <v/>
          </cell>
          <cell r="J156" t="str">
            <v/>
          </cell>
        </row>
        <row r="157">
          <cell r="E157" t="str">
            <v/>
          </cell>
          <cell r="H157" t="str">
            <v/>
          </cell>
          <cell r="J157" t="str">
            <v/>
          </cell>
        </row>
        <row r="158">
          <cell r="E158" t="str">
            <v/>
          </cell>
          <cell r="H158" t="str">
            <v/>
          </cell>
          <cell r="J158" t="str">
            <v/>
          </cell>
        </row>
        <row r="159">
          <cell r="E159" t="str">
            <v/>
          </cell>
          <cell r="H159" t="str">
            <v/>
          </cell>
          <cell r="J159" t="str">
            <v/>
          </cell>
        </row>
        <row r="160">
          <cell r="E160" t="str">
            <v/>
          </cell>
          <cell r="H160" t="str">
            <v/>
          </cell>
          <cell r="J160" t="str">
            <v/>
          </cell>
        </row>
        <row r="161">
          <cell r="E161" t="str">
            <v/>
          </cell>
          <cell r="H161" t="str">
            <v/>
          </cell>
          <cell r="J161" t="str">
            <v/>
          </cell>
        </row>
        <row r="162">
          <cell r="E162" t="str">
            <v/>
          </cell>
          <cell r="H162" t="str">
            <v/>
          </cell>
          <cell r="J162" t="str">
            <v/>
          </cell>
        </row>
        <row r="163">
          <cell r="E163" t="str">
            <v/>
          </cell>
          <cell r="H163" t="str">
            <v/>
          </cell>
          <cell r="J163" t="str">
            <v/>
          </cell>
        </row>
        <row r="164">
          <cell r="E164" t="str">
            <v/>
          </cell>
          <cell r="H164" t="str">
            <v/>
          </cell>
          <cell r="J164" t="str">
            <v/>
          </cell>
        </row>
        <row r="165">
          <cell r="E165" t="str">
            <v/>
          </cell>
          <cell r="H165" t="str">
            <v/>
          </cell>
          <cell r="J165" t="str">
            <v/>
          </cell>
        </row>
        <row r="166">
          <cell r="E166" t="str">
            <v/>
          </cell>
          <cell r="H166" t="str">
            <v/>
          </cell>
          <cell r="J166" t="str">
            <v/>
          </cell>
        </row>
        <row r="167">
          <cell r="E167" t="str">
            <v/>
          </cell>
          <cell r="H167" t="str">
            <v/>
          </cell>
          <cell r="J167" t="str">
            <v/>
          </cell>
        </row>
        <row r="168">
          <cell r="E168" t="str">
            <v/>
          </cell>
          <cell r="H168" t="str">
            <v/>
          </cell>
          <cell r="J168" t="str">
            <v/>
          </cell>
        </row>
        <row r="169">
          <cell r="E169" t="str">
            <v/>
          </cell>
          <cell r="H169" t="str">
            <v/>
          </cell>
          <cell r="J169" t="str">
            <v/>
          </cell>
        </row>
        <row r="170">
          <cell r="E170" t="str">
            <v/>
          </cell>
          <cell r="H170" t="str">
            <v/>
          </cell>
          <cell r="J170" t="str">
            <v/>
          </cell>
        </row>
        <row r="171">
          <cell r="E171" t="str">
            <v/>
          </cell>
          <cell r="H171" t="str">
            <v/>
          </cell>
          <cell r="J171" t="str">
            <v/>
          </cell>
        </row>
        <row r="172">
          <cell r="E172" t="str">
            <v/>
          </cell>
          <cell r="H172" t="str">
            <v/>
          </cell>
          <cell r="J172" t="str">
            <v/>
          </cell>
        </row>
        <row r="173">
          <cell r="E173" t="str">
            <v/>
          </cell>
          <cell r="H173" t="str">
            <v/>
          </cell>
          <cell r="J173" t="str">
            <v/>
          </cell>
        </row>
        <row r="174">
          <cell r="E174" t="str">
            <v/>
          </cell>
          <cell r="H174" t="str">
            <v/>
          </cell>
          <cell r="J174" t="str">
            <v/>
          </cell>
        </row>
        <row r="175">
          <cell r="E175" t="str">
            <v/>
          </cell>
          <cell r="H175" t="str">
            <v/>
          </cell>
          <cell r="J175" t="str">
            <v/>
          </cell>
        </row>
        <row r="176">
          <cell r="E176" t="str">
            <v/>
          </cell>
          <cell r="H176" t="str">
            <v/>
          </cell>
          <cell r="J176" t="str">
            <v/>
          </cell>
        </row>
        <row r="177">
          <cell r="E177" t="str">
            <v/>
          </cell>
          <cell r="H177" t="str">
            <v/>
          </cell>
          <cell r="J177" t="str">
            <v/>
          </cell>
        </row>
        <row r="178">
          <cell r="E178" t="str">
            <v/>
          </cell>
          <cell r="H178" t="str">
            <v/>
          </cell>
          <cell r="J178" t="str">
            <v/>
          </cell>
        </row>
        <row r="179">
          <cell r="E179" t="str">
            <v/>
          </cell>
          <cell r="H179" t="str">
            <v/>
          </cell>
          <cell r="J179" t="str">
            <v/>
          </cell>
        </row>
        <row r="180">
          <cell r="E180" t="str">
            <v/>
          </cell>
          <cell r="H180" t="str">
            <v/>
          </cell>
          <cell r="J180" t="str">
            <v/>
          </cell>
        </row>
        <row r="181">
          <cell r="E181" t="str">
            <v/>
          </cell>
          <cell r="H181" t="str">
            <v/>
          </cell>
          <cell r="J181" t="str">
            <v/>
          </cell>
        </row>
        <row r="182">
          <cell r="E182" t="str">
            <v/>
          </cell>
          <cell r="H182" t="str">
            <v/>
          </cell>
          <cell r="J182" t="str">
            <v/>
          </cell>
        </row>
        <row r="183">
          <cell r="E183" t="str">
            <v/>
          </cell>
          <cell r="H183" t="str">
            <v/>
          </cell>
          <cell r="J183" t="str">
            <v/>
          </cell>
        </row>
        <row r="184">
          <cell r="E184" t="str">
            <v/>
          </cell>
          <cell r="H184" t="str">
            <v/>
          </cell>
          <cell r="J184" t="str">
            <v/>
          </cell>
        </row>
        <row r="185">
          <cell r="E185" t="str">
            <v/>
          </cell>
          <cell r="H185" t="str">
            <v/>
          </cell>
          <cell r="J185" t="str">
            <v/>
          </cell>
        </row>
        <row r="186">
          <cell r="E186" t="str">
            <v/>
          </cell>
          <cell r="H186" t="str">
            <v/>
          </cell>
          <cell r="J186" t="str">
            <v/>
          </cell>
        </row>
        <row r="187">
          <cell r="E187" t="str">
            <v/>
          </cell>
          <cell r="H187" t="str">
            <v/>
          </cell>
          <cell r="J187" t="str">
            <v/>
          </cell>
        </row>
        <row r="188">
          <cell r="E188" t="str">
            <v/>
          </cell>
          <cell r="H188" t="str">
            <v/>
          </cell>
          <cell r="J188" t="str">
            <v/>
          </cell>
        </row>
        <row r="189">
          <cell r="E189" t="str">
            <v/>
          </cell>
          <cell r="H189" t="str">
            <v/>
          </cell>
          <cell r="J189" t="str">
            <v/>
          </cell>
        </row>
        <row r="190">
          <cell r="E190" t="str">
            <v/>
          </cell>
          <cell r="H190" t="str">
            <v/>
          </cell>
          <cell r="J190" t="str">
            <v/>
          </cell>
        </row>
        <row r="191">
          <cell r="E191" t="str">
            <v/>
          </cell>
          <cell r="H191" t="str">
            <v/>
          </cell>
          <cell r="J191" t="str">
            <v/>
          </cell>
        </row>
        <row r="192">
          <cell r="E192" t="str">
            <v/>
          </cell>
          <cell r="H192" t="str">
            <v/>
          </cell>
          <cell r="J192" t="str">
            <v/>
          </cell>
        </row>
        <row r="193">
          <cell r="E193" t="str">
            <v/>
          </cell>
          <cell r="H193" t="str">
            <v/>
          </cell>
          <cell r="J193" t="str">
            <v/>
          </cell>
        </row>
        <row r="194">
          <cell r="E194" t="str">
            <v/>
          </cell>
          <cell r="H194" t="str">
            <v/>
          </cell>
          <cell r="J194" t="str">
            <v/>
          </cell>
        </row>
        <row r="195">
          <cell r="E195" t="str">
            <v/>
          </cell>
          <cell r="H195" t="str">
            <v/>
          </cell>
          <cell r="J195" t="str">
            <v/>
          </cell>
        </row>
        <row r="196">
          <cell r="E196" t="str">
            <v/>
          </cell>
          <cell r="H196" t="str">
            <v/>
          </cell>
          <cell r="J196" t="str">
            <v/>
          </cell>
        </row>
        <row r="197">
          <cell r="E197" t="str">
            <v/>
          </cell>
          <cell r="H197" t="str">
            <v/>
          </cell>
          <cell r="J197" t="str">
            <v/>
          </cell>
        </row>
        <row r="198">
          <cell r="E198" t="str">
            <v/>
          </cell>
          <cell r="H198" t="str">
            <v/>
          </cell>
          <cell r="J198" t="str">
            <v/>
          </cell>
        </row>
        <row r="199">
          <cell r="E199" t="str">
            <v/>
          </cell>
          <cell r="H199" t="str">
            <v/>
          </cell>
          <cell r="J199" t="str">
            <v/>
          </cell>
        </row>
        <row r="200">
          <cell r="E200" t="str">
            <v/>
          </cell>
          <cell r="H200" t="str">
            <v/>
          </cell>
          <cell r="J200" t="str">
            <v/>
          </cell>
        </row>
        <row r="201">
          <cell r="E201" t="str">
            <v/>
          </cell>
          <cell r="H201" t="str">
            <v/>
          </cell>
          <cell r="J201" t="str">
            <v/>
          </cell>
        </row>
        <row r="202">
          <cell r="E202" t="str">
            <v/>
          </cell>
          <cell r="H202" t="str">
            <v/>
          </cell>
          <cell r="J202" t="str">
            <v/>
          </cell>
        </row>
        <row r="203">
          <cell r="E203" t="str">
            <v/>
          </cell>
          <cell r="H203" t="str">
            <v/>
          </cell>
          <cell r="J203" t="str">
            <v/>
          </cell>
        </row>
        <row r="204">
          <cell r="E204" t="str">
            <v/>
          </cell>
          <cell r="H204" t="str">
            <v/>
          </cell>
          <cell r="J204" t="str">
            <v/>
          </cell>
        </row>
        <row r="205">
          <cell r="E205" t="str">
            <v/>
          </cell>
          <cell r="H205" t="str">
            <v/>
          </cell>
          <cell r="J205" t="str">
            <v/>
          </cell>
        </row>
        <row r="206">
          <cell r="E206" t="str">
            <v/>
          </cell>
          <cell r="H206" t="str">
            <v/>
          </cell>
          <cell r="J206" t="str">
            <v/>
          </cell>
        </row>
        <row r="207">
          <cell r="E207" t="str">
            <v/>
          </cell>
          <cell r="H207" t="str">
            <v/>
          </cell>
          <cell r="J207" t="str">
            <v/>
          </cell>
        </row>
        <row r="208">
          <cell r="E208" t="str">
            <v/>
          </cell>
          <cell r="H208" t="str">
            <v/>
          </cell>
          <cell r="J208" t="str">
            <v/>
          </cell>
        </row>
        <row r="209">
          <cell r="E209" t="str">
            <v/>
          </cell>
          <cell r="H209" t="str">
            <v/>
          </cell>
          <cell r="J209" t="str">
            <v/>
          </cell>
        </row>
        <row r="210">
          <cell r="E210" t="str">
            <v/>
          </cell>
          <cell r="H210" t="str">
            <v/>
          </cell>
          <cell r="J210" t="str">
            <v/>
          </cell>
        </row>
        <row r="211">
          <cell r="E211" t="str">
            <v/>
          </cell>
          <cell r="H211" t="str">
            <v/>
          </cell>
          <cell r="J211" t="str">
            <v/>
          </cell>
        </row>
        <row r="212">
          <cell r="E212" t="str">
            <v/>
          </cell>
          <cell r="H212" t="str">
            <v/>
          </cell>
          <cell r="J212" t="str">
            <v/>
          </cell>
        </row>
        <row r="213">
          <cell r="E213" t="str">
            <v/>
          </cell>
          <cell r="H213" t="str">
            <v/>
          </cell>
          <cell r="J213" t="str">
            <v/>
          </cell>
        </row>
        <row r="214">
          <cell r="E214" t="str">
            <v/>
          </cell>
          <cell r="H214" t="str">
            <v/>
          </cell>
          <cell r="J214" t="str">
            <v/>
          </cell>
        </row>
        <row r="215">
          <cell r="E215" t="str">
            <v/>
          </cell>
          <cell r="H215" t="str">
            <v/>
          </cell>
          <cell r="J215" t="str">
            <v/>
          </cell>
        </row>
        <row r="216">
          <cell r="E216" t="str">
            <v/>
          </cell>
          <cell r="H216" t="str">
            <v/>
          </cell>
          <cell r="J216" t="str">
            <v/>
          </cell>
        </row>
        <row r="217">
          <cell r="E217" t="str">
            <v/>
          </cell>
          <cell r="H217" t="str">
            <v/>
          </cell>
          <cell r="J217" t="str">
            <v/>
          </cell>
        </row>
        <row r="218">
          <cell r="E218" t="str">
            <v/>
          </cell>
          <cell r="H218" t="str">
            <v/>
          </cell>
          <cell r="J218" t="str">
            <v/>
          </cell>
        </row>
        <row r="219">
          <cell r="E219" t="str">
            <v/>
          </cell>
          <cell r="H219" t="str">
            <v/>
          </cell>
          <cell r="J219" t="str">
            <v/>
          </cell>
        </row>
        <row r="220">
          <cell r="E220" t="str">
            <v/>
          </cell>
          <cell r="H220" t="str">
            <v/>
          </cell>
          <cell r="J220" t="str">
            <v/>
          </cell>
        </row>
        <row r="221">
          <cell r="E221" t="str">
            <v/>
          </cell>
          <cell r="H221" t="str">
            <v/>
          </cell>
          <cell r="J221" t="str">
            <v/>
          </cell>
        </row>
        <row r="222">
          <cell r="E222" t="str">
            <v/>
          </cell>
          <cell r="H222" t="str">
            <v/>
          </cell>
          <cell r="J222" t="str">
            <v/>
          </cell>
        </row>
        <row r="223">
          <cell r="E223" t="str">
            <v/>
          </cell>
          <cell r="H223" t="str">
            <v/>
          </cell>
          <cell r="J223" t="str">
            <v/>
          </cell>
        </row>
        <row r="224">
          <cell r="E224" t="str">
            <v/>
          </cell>
          <cell r="H224" t="str">
            <v/>
          </cell>
          <cell r="J224" t="str">
            <v/>
          </cell>
        </row>
        <row r="225">
          <cell r="E225" t="str">
            <v/>
          </cell>
          <cell r="H225" t="str">
            <v/>
          </cell>
          <cell r="J225" t="str">
            <v/>
          </cell>
        </row>
        <row r="226">
          <cell r="E226" t="str">
            <v/>
          </cell>
          <cell r="H226" t="str">
            <v/>
          </cell>
          <cell r="J226" t="str">
            <v/>
          </cell>
        </row>
        <row r="227">
          <cell r="E227" t="str">
            <v/>
          </cell>
          <cell r="H227" t="str">
            <v/>
          </cell>
          <cell r="J227" t="str">
            <v/>
          </cell>
        </row>
        <row r="228">
          <cell r="E228" t="str">
            <v/>
          </cell>
          <cell r="H228" t="str">
            <v/>
          </cell>
          <cell r="J228" t="str">
            <v/>
          </cell>
        </row>
        <row r="229">
          <cell r="E229" t="str">
            <v/>
          </cell>
          <cell r="H229" t="str">
            <v/>
          </cell>
          <cell r="J229" t="str">
            <v/>
          </cell>
        </row>
        <row r="230">
          <cell r="E230" t="str">
            <v/>
          </cell>
          <cell r="H230" t="str">
            <v/>
          </cell>
          <cell r="J230" t="str">
            <v/>
          </cell>
        </row>
        <row r="231">
          <cell r="E231" t="str">
            <v/>
          </cell>
          <cell r="H231" t="str">
            <v/>
          </cell>
          <cell r="J231" t="str">
            <v/>
          </cell>
        </row>
        <row r="232">
          <cell r="E232" t="str">
            <v/>
          </cell>
          <cell r="H232" t="str">
            <v/>
          </cell>
          <cell r="J232" t="str">
            <v/>
          </cell>
        </row>
        <row r="233">
          <cell r="E233" t="str">
            <v/>
          </cell>
          <cell r="H233" t="str">
            <v/>
          </cell>
          <cell r="J233" t="str">
            <v/>
          </cell>
        </row>
        <row r="234">
          <cell r="E234" t="str">
            <v/>
          </cell>
          <cell r="H234" t="str">
            <v/>
          </cell>
          <cell r="J234" t="str">
            <v/>
          </cell>
        </row>
        <row r="235">
          <cell r="E235" t="str">
            <v/>
          </cell>
          <cell r="H235" t="str">
            <v/>
          </cell>
          <cell r="J235" t="str">
            <v/>
          </cell>
        </row>
        <row r="236">
          <cell r="E236" t="str">
            <v/>
          </cell>
          <cell r="H236" t="str">
            <v/>
          </cell>
          <cell r="J236" t="str">
            <v/>
          </cell>
        </row>
        <row r="237">
          <cell r="E237" t="str">
            <v/>
          </cell>
          <cell r="H237" t="str">
            <v/>
          </cell>
          <cell r="J237" t="str">
            <v/>
          </cell>
        </row>
        <row r="238">
          <cell r="E238" t="str">
            <v/>
          </cell>
          <cell r="H238" t="str">
            <v/>
          </cell>
          <cell r="J238" t="str">
            <v/>
          </cell>
        </row>
        <row r="239">
          <cell r="E239" t="str">
            <v/>
          </cell>
          <cell r="H239" t="str">
            <v/>
          </cell>
          <cell r="J239" t="str">
            <v/>
          </cell>
        </row>
        <row r="240">
          <cell r="E240" t="str">
            <v/>
          </cell>
          <cell r="H240" t="str">
            <v/>
          </cell>
          <cell r="J240" t="str">
            <v/>
          </cell>
        </row>
        <row r="241">
          <cell r="E241" t="str">
            <v/>
          </cell>
          <cell r="H241" t="str">
            <v/>
          </cell>
          <cell r="J241" t="str">
            <v/>
          </cell>
        </row>
        <row r="242">
          <cell r="E242" t="str">
            <v/>
          </cell>
          <cell r="H242" t="str">
            <v/>
          </cell>
          <cell r="J242" t="str">
            <v/>
          </cell>
        </row>
        <row r="243">
          <cell r="E243" t="str">
            <v/>
          </cell>
          <cell r="H243" t="str">
            <v/>
          </cell>
          <cell r="J243" t="str">
            <v/>
          </cell>
        </row>
        <row r="244">
          <cell r="E244" t="str">
            <v/>
          </cell>
          <cell r="H244" t="str">
            <v/>
          </cell>
          <cell r="J244" t="str">
            <v/>
          </cell>
        </row>
        <row r="245">
          <cell r="E245" t="str">
            <v/>
          </cell>
          <cell r="H245" t="str">
            <v/>
          </cell>
          <cell r="J245" t="str">
            <v/>
          </cell>
        </row>
        <row r="246">
          <cell r="E246" t="str">
            <v/>
          </cell>
          <cell r="H246" t="str">
            <v/>
          </cell>
          <cell r="J246" t="str">
            <v/>
          </cell>
        </row>
        <row r="247">
          <cell r="E247" t="str">
            <v/>
          </cell>
          <cell r="H247" t="str">
            <v/>
          </cell>
          <cell r="J247" t="str">
            <v/>
          </cell>
        </row>
        <row r="248">
          <cell r="E248" t="str">
            <v/>
          </cell>
          <cell r="H248" t="str">
            <v/>
          </cell>
          <cell r="J248" t="str">
            <v/>
          </cell>
        </row>
        <row r="249">
          <cell r="E249" t="str">
            <v/>
          </cell>
          <cell r="H249" t="str">
            <v/>
          </cell>
          <cell r="J249" t="str">
            <v/>
          </cell>
        </row>
        <row r="250">
          <cell r="E250" t="str">
            <v/>
          </cell>
          <cell r="H250" t="str">
            <v/>
          </cell>
          <cell r="J250" t="str">
            <v/>
          </cell>
        </row>
        <row r="251">
          <cell r="E251" t="str">
            <v/>
          </cell>
          <cell r="H251" t="str">
            <v/>
          </cell>
          <cell r="J251" t="str">
            <v/>
          </cell>
        </row>
        <row r="252">
          <cell r="E252" t="str">
            <v/>
          </cell>
          <cell r="H252" t="str">
            <v/>
          </cell>
          <cell r="J252" t="str">
            <v/>
          </cell>
        </row>
        <row r="253">
          <cell r="E253" t="str">
            <v/>
          </cell>
          <cell r="H253" t="str">
            <v/>
          </cell>
          <cell r="J253" t="str">
            <v/>
          </cell>
        </row>
        <row r="254">
          <cell r="E254" t="str">
            <v/>
          </cell>
          <cell r="H254" t="str">
            <v/>
          </cell>
          <cell r="J254" t="str">
            <v/>
          </cell>
        </row>
        <row r="255">
          <cell r="E255" t="str">
            <v/>
          </cell>
          <cell r="H255" t="str">
            <v/>
          </cell>
          <cell r="J255" t="str">
            <v/>
          </cell>
        </row>
        <row r="256">
          <cell r="E256" t="str">
            <v/>
          </cell>
          <cell r="H256" t="str">
            <v/>
          </cell>
          <cell r="J256" t="str">
            <v/>
          </cell>
        </row>
        <row r="257">
          <cell r="E257" t="str">
            <v/>
          </cell>
          <cell r="H257" t="str">
            <v/>
          </cell>
          <cell r="J257" t="str">
            <v/>
          </cell>
        </row>
        <row r="258">
          <cell r="E258" t="str">
            <v/>
          </cell>
          <cell r="H258" t="str">
            <v/>
          </cell>
          <cell r="J258" t="str">
            <v/>
          </cell>
        </row>
        <row r="259">
          <cell r="E259" t="str">
            <v/>
          </cell>
          <cell r="H259" t="str">
            <v/>
          </cell>
          <cell r="J259" t="str">
            <v/>
          </cell>
        </row>
        <row r="260">
          <cell r="E260" t="str">
            <v/>
          </cell>
          <cell r="H260" t="str">
            <v/>
          </cell>
          <cell r="J260" t="str">
            <v/>
          </cell>
        </row>
        <row r="261">
          <cell r="E261" t="str">
            <v/>
          </cell>
          <cell r="H261" t="str">
            <v/>
          </cell>
          <cell r="J261" t="str">
            <v/>
          </cell>
        </row>
        <row r="262">
          <cell r="E262" t="str">
            <v/>
          </cell>
          <cell r="H262" t="str">
            <v/>
          </cell>
          <cell r="J262" t="str">
            <v/>
          </cell>
        </row>
        <row r="263">
          <cell r="E263" t="str">
            <v/>
          </cell>
          <cell r="H263" t="str">
            <v/>
          </cell>
          <cell r="J263" t="str">
            <v/>
          </cell>
        </row>
        <row r="264">
          <cell r="E264" t="str">
            <v/>
          </cell>
          <cell r="H264" t="str">
            <v/>
          </cell>
          <cell r="J264" t="str">
            <v/>
          </cell>
        </row>
        <row r="265">
          <cell r="E265" t="str">
            <v/>
          </cell>
          <cell r="H265" t="str">
            <v/>
          </cell>
          <cell r="J265" t="str">
            <v/>
          </cell>
        </row>
        <row r="266">
          <cell r="E266" t="str">
            <v/>
          </cell>
          <cell r="H266" t="str">
            <v/>
          </cell>
          <cell r="J266" t="str">
            <v/>
          </cell>
        </row>
        <row r="267">
          <cell r="E267" t="str">
            <v/>
          </cell>
          <cell r="H267" t="str">
            <v/>
          </cell>
          <cell r="J267" t="str">
            <v/>
          </cell>
        </row>
        <row r="268">
          <cell r="E268" t="str">
            <v/>
          </cell>
          <cell r="H268" t="str">
            <v/>
          </cell>
          <cell r="J268" t="str">
            <v/>
          </cell>
        </row>
        <row r="269">
          <cell r="E269" t="str">
            <v/>
          </cell>
          <cell r="H269" t="str">
            <v/>
          </cell>
          <cell r="J269" t="str">
            <v/>
          </cell>
        </row>
        <row r="270">
          <cell r="E270" t="str">
            <v/>
          </cell>
          <cell r="H270" t="str">
            <v/>
          </cell>
          <cell r="J270" t="str">
            <v/>
          </cell>
        </row>
        <row r="271">
          <cell r="E271" t="str">
            <v/>
          </cell>
          <cell r="H271" t="str">
            <v/>
          </cell>
          <cell r="J271" t="str">
            <v/>
          </cell>
        </row>
        <row r="272">
          <cell r="E272" t="str">
            <v/>
          </cell>
          <cell r="H272" t="str">
            <v/>
          </cell>
          <cell r="J272" t="str">
            <v/>
          </cell>
        </row>
        <row r="273">
          <cell r="E273" t="str">
            <v/>
          </cell>
          <cell r="H273" t="str">
            <v/>
          </cell>
          <cell r="J273" t="str">
            <v/>
          </cell>
        </row>
        <row r="274">
          <cell r="E274" t="str">
            <v/>
          </cell>
          <cell r="H274" t="str">
            <v/>
          </cell>
          <cell r="J274" t="str">
            <v/>
          </cell>
        </row>
        <row r="275">
          <cell r="E275" t="str">
            <v/>
          </cell>
          <cell r="H275" t="str">
            <v/>
          </cell>
          <cell r="J275" t="str">
            <v/>
          </cell>
        </row>
        <row r="276">
          <cell r="E276" t="str">
            <v/>
          </cell>
          <cell r="H276" t="str">
            <v/>
          </cell>
          <cell r="J276" t="str">
            <v/>
          </cell>
        </row>
        <row r="277">
          <cell r="E277" t="str">
            <v/>
          </cell>
          <cell r="H277" t="str">
            <v/>
          </cell>
          <cell r="J277" t="str">
            <v/>
          </cell>
        </row>
        <row r="278">
          <cell r="E278" t="str">
            <v/>
          </cell>
          <cell r="H278" t="str">
            <v/>
          </cell>
          <cell r="J278" t="str">
            <v/>
          </cell>
        </row>
        <row r="279">
          <cell r="E279" t="str">
            <v/>
          </cell>
          <cell r="H279" t="str">
            <v/>
          </cell>
          <cell r="J279" t="str">
            <v/>
          </cell>
        </row>
        <row r="280">
          <cell r="E280" t="str">
            <v/>
          </cell>
          <cell r="H280" t="str">
            <v/>
          </cell>
          <cell r="J280" t="str">
            <v/>
          </cell>
        </row>
        <row r="281">
          <cell r="E281" t="str">
            <v/>
          </cell>
          <cell r="H281" t="str">
            <v/>
          </cell>
          <cell r="J281" t="str">
            <v/>
          </cell>
        </row>
        <row r="282">
          <cell r="E282" t="str">
            <v/>
          </cell>
          <cell r="H282" t="str">
            <v/>
          </cell>
          <cell r="J282" t="str">
            <v/>
          </cell>
        </row>
        <row r="283">
          <cell r="E283" t="str">
            <v/>
          </cell>
          <cell r="H283" t="str">
            <v/>
          </cell>
          <cell r="J283" t="str">
            <v/>
          </cell>
        </row>
        <row r="284">
          <cell r="E284" t="str">
            <v/>
          </cell>
          <cell r="H284" t="str">
            <v/>
          </cell>
          <cell r="J284" t="str">
            <v/>
          </cell>
        </row>
        <row r="285">
          <cell r="E285" t="str">
            <v/>
          </cell>
          <cell r="H285" t="str">
            <v/>
          </cell>
          <cell r="J285" t="str">
            <v/>
          </cell>
        </row>
        <row r="286">
          <cell r="E286" t="str">
            <v/>
          </cell>
          <cell r="H286" t="str">
            <v/>
          </cell>
          <cell r="J286" t="str">
            <v/>
          </cell>
        </row>
        <row r="287">
          <cell r="E287" t="str">
            <v/>
          </cell>
          <cell r="H287" t="str">
            <v/>
          </cell>
          <cell r="J287" t="str">
            <v/>
          </cell>
        </row>
        <row r="288">
          <cell r="E288" t="str">
            <v/>
          </cell>
          <cell r="H288" t="str">
            <v/>
          </cell>
          <cell r="J288" t="str">
            <v/>
          </cell>
        </row>
        <row r="289">
          <cell r="E289" t="str">
            <v/>
          </cell>
          <cell r="H289" t="str">
            <v/>
          </cell>
          <cell r="J289" t="str">
            <v/>
          </cell>
        </row>
        <row r="290">
          <cell r="E290" t="str">
            <v/>
          </cell>
          <cell r="H290" t="str">
            <v/>
          </cell>
          <cell r="J290" t="str">
            <v/>
          </cell>
        </row>
        <row r="291">
          <cell r="E291" t="str">
            <v/>
          </cell>
          <cell r="H291" t="str">
            <v/>
          </cell>
          <cell r="J291" t="str">
            <v/>
          </cell>
        </row>
        <row r="292">
          <cell r="E292" t="str">
            <v/>
          </cell>
          <cell r="H292" t="str">
            <v/>
          </cell>
          <cell r="J292" t="str">
            <v/>
          </cell>
        </row>
        <row r="293">
          <cell r="E293" t="str">
            <v/>
          </cell>
          <cell r="H293" t="str">
            <v/>
          </cell>
          <cell r="J293" t="str">
            <v/>
          </cell>
        </row>
        <row r="294">
          <cell r="E294" t="str">
            <v/>
          </cell>
          <cell r="H294" t="str">
            <v/>
          </cell>
          <cell r="J294" t="str">
            <v/>
          </cell>
        </row>
        <row r="295">
          <cell r="E295" t="str">
            <v/>
          </cell>
          <cell r="H295" t="str">
            <v/>
          </cell>
          <cell r="J295" t="str">
            <v/>
          </cell>
        </row>
        <row r="296">
          <cell r="E296" t="str">
            <v/>
          </cell>
          <cell r="H296" t="str">
            <v/>
          </cell>
          <cell r="J296" t="str">
            <v/>
          </cell>
        </row>
        <row r="297">
          <cell r="E297" t="str">
            <v/>
          </cell>
          <cell r="H297" t="str">
            <v/>
          </cell>
          <cell r="J297" t="str">
            <v/>
          </cell>
        </row>
        <row r="298">
          <cell r="E298" t="str">
            <v/>
          </cell>
          <cell r="H298" t="str">
            <v/>
          </cell>
          <cell r="J298" t="str">
            <v/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 t="str">
            <v>등급</v>
          </cell>
          <cell r="B3" t="str">
            <v>류</v>
          </cell>
          <cell r="C3" t="str">
            <v>노선번호</v>
          </cell>
          <cell r="D3" t="str">
            <v>구간시점</v>
          </cell>
          <cell r="G3" t="str">
            <v>구간종점</v>
          </cell>
          <cell r="J3" t="str">
            <v/>
          </cell>
          <cell r="K3" t="str">
            <v>보행자전용보도</v>
          </cell>
          <cell r="L3" t="str">
            <v>자전거보도</v>
          </cell>
          <cell r="M3" t="str">
            <v>겸용보도</v>
          </cell>
        </row>
        <row r="4">
          <cell r="A4" t="str">
            <v>대로</v>
          </cell>
          <cell r="B4" t="str">
            <v>2</v>
          </cell>
          <cell r="C4" t="str">
            <v>1</v>
          </cell>
          <cell r="D4">
            <v>1</v>
          </cell>
          <cell r="E4" t="str">
            <v>+</v>
          </cell>
          <cell r="F4">
            <v>11.32</v>
          </cell>
          <cell r="G4">
            <v>5</v>
          </cell>
          <cell r="H4" t="str">
            <v>+</v>
          </cell>
          <cell r="I4">
            <v>5</v>
          </cell>
          <cell r="J4" t="str">
            <v>L</v>
          </cell>
          <cell r="M4">
            <v>73.680000000000007</v>
          </cell>
        </row>
        <row r="5">
          <cell r="D5">
            <v>7</v>
          </cell>
          <cell r="E5" t="str">
            <v>+</v>
          </cell>
          <cell r="F5">
            <v>5</v>
          </cell>
          <cell r="G5">
            <v>20</v>
          </cell>
          <cell r="H5" t="str">
            <v>+</v>
          </cell>
          <cell r="I5">
            <v>5</v>
          </cell>
          <cell r="J5" t="str">
            <v>L</v>
          </cell>
          <cell r="M5">
            <v>260</v>
          </cell>
        </row>
        <row r="6">
          <cell r="D6">
            <v>22</v>
          </cell>
          <cell r="E6" t="str">
            <v>+</v>
          </cell>
          <cell r="F6">
            <v>15</v>
          </cell>
          <cell r="G6">
            <v>37</v>
          </cell>
          <cell r="H6" t="str">
            <v>+</v>
          </cell>
          <cell r="I6">
            <v>10</v>
          </cell>
          <cell r="J6" t="str">
            <v>L</v>
          </cell>
          <cell r="M6">
            <v>295</v>
          </cell>
        </row>
        <row r="7">
          <cell r="D7">
            <v>38</v>
          </cell>
          <cell r="E7" t="str">
            <v>+</v>
          </cell>
          <cell r="F7">
            <v>15</v>
          </cell>
          <cell r="G7">
            <v>42</v>
          </cell>
          <cell r="H7" t="str">
            <v>+</v>
          </cell>
          <cell r="I7">
            <v>0</v>
          </cell>
          <cell r="J7" t="str">
            <v>L</v>
          </cell>
          <cell r="M7">
            <v>65</v>
          </cell>
        </row>
        <row r="8">
          <cell r="D8">
            <v>44</v>
          </cell>
          <cell r="E8" t="str">
            <v>+</v>
          </cell>
          <cell r="F8">
            <v>10</v>
          </cell>
          <cell r="G8">
            <v>57</v>
          </cell>
          <cell r="H8" t="str">
            <v>+</v>
          </cell>
          <cell r="I8">
            <v>10</v>
          </cell>
          <cell r="J8" t="str">
            <v>L</v>
          </cell>
          <cell r="M8">
            <v>260</v>
          </cell>
        </row>
        <row r="9">
          <cell r="D9">
            <v>59</v>
          </cell>
          <cell r="E9" t="str">
            <v>+</v>
          </cell>
          <cell r="F9">
            <v>15</v>
          </cell>
          <cell r="G9">
            <v>71</v>
          </cell>
          <cell r="H9" t="str">
            <v>+</v>
          </cell>
          <cell r="I9">
            <v>7.78</v>
          </cell>
          <cell r="J9" t="str">
            <v>L</v>
          </cell>
          <cell r="M9">
            <v>232.78</v>
          </cell>
        </row>
        <row r="10">
          <cell r="E10" t="str">
            <v/>
          </cell>
          <cell r="H10" t="str">
            <v/>
          </cell>
        </row>
        <row r="11">
          <cell r="D11">
            <v>1</v>
          </cell>
          <cell r="E11" t="str">
            <v>+</v>
          </cell>
          <cell r="F11">
            <v>11.32</v>
          </cell>
          <cell r="G11">
            <v>5</v>
          </cell>
          <cell r="H11" t="str">
            <v>+</v>
          </cell>
          <cell r="I11">
            <v>5</v>
          </cell>
          <cell r="J11" t="str">
            <v>R</v>
          </cell>
          <cell r="K11">
            <v>73.680000000000007</v>
          </cell>
          <cell r="L11">
            <v>73.680000000000007</v>
          </cell>
        </row>
        <row r="12">
          <cell r="D12">
            <v>7</v>
          </cell>
          <cell r="E12" t="str">
            <v>+</v>
          </cell>
          <cell r="F12">
            <v>5</v>
          </cell>
          <cell r="G12">
            <v>20</v>
          </cell>
          <cell r="H12" t="str">
            <v>+</v>
          </cell>
          <cell r="I12">
            <v>5</v>
          </cell>
          <cell r="J12" t="str">
            <v>R</v>
          </cell>
          <cell r="K12">
            <v>260</v>
          </cell>
          <cell r="L12">
            <v>260</v>
          </cell>
        </row>
        <row r="13">
          <cell r="D13">
            <v>22</v>
          </cell>
          <cell r="E13" t="str">
            <v>+</v>
          </cell>
          <cell r="F13">
            <v>15</v>
          </cell>
          <cell r="G13">
            <v>37</v>
          </cell>
          <cell r="H13" t="str">
            <v>+</v>
          </cell>
          <cell r="I13">
            <v>10</v>
          </cell>
          <cell r="J13" t="str">
            <v>R</v>
          </cell>
          <cell r="K13">
            <v>295</v>
          </cell>
          <cell r="L13">
            <v>295</v>
          </cell>
        </row>
        <row r="14">
          <cell r="D14">
            <v>38</v>
          </cell>
          <cell r="E14" t="str">
            <v>+</v>
          </cell>
          <cell r="F14">
            <v>15</v>
          </cell>
          <cell r="G14">
            <v>42</v>
          </cell>
          <cell r="H14" t="str">
            <v>+</v>
          </cell>
          <cell r="I14">
            <v>0</v>
          </cell>
          <cell r="J14" t="str">
            <v>R</v>
          </cell>
          <cell r="K14">
            <v>65</v>
          </cell>
          <cell r="L14">
            <v>65</v>
          </cell>
        </row>
        <row r="15">
          <cell r="D15">
            <v>44</v>
          </cell>
          <cell r="E15" t="str">
            <v>+</v>
          </cell>
          <cell r="F15">
            <v>10</v>
          </cell>
          <cell r="G15">
            <v>57</v>
          </cell>
          <cell r="H15" t="str">
            <v>+</v>
          </cell>
          <cell r="I15">
            <v>10</v>
          </cell>
          <cell r="J15" t="str">
            <v>R</v>
          </cell>
          <cell r="K15">
            <v>260</v>
          </cell>
          <cell r="L15">
            <v>260</v>
          </cell>
        </row>
        <row r="16">
          <cell r="D16">
            <v>59</v>
          </cell>
          <cell r="E16" t="str">
            <v>+</v>
          </cell>
          <cell r="F16">
            <v>15</v>
          </cell>
          <cell r="G16">
            <v>71</v>
          </cell>
          <cell r="H16" t="str">
            <v>+</v>
          </cell>
          <cell r="I16">
            <v>7.78</v>
          </cell>
          <cell r="J16" t="str">
            <v>R</v>
          </cell>
          <cell r="K16">
            <v>232.78</v>
          </cell>
          <cell r="L16">
            <v>232.78</v>
          </cell>
        </row>
        <row r="17">
          <cell r="A17" t="str">
            <v>대로</v>
          </cell>
          <cell r="B17" t="str">
            <v>2</v>
          </cell>
          <cell r="C17" t="str">
            <v>1</v>
          </cell>
          <cell r="D17" t="str">
            <v>소          계</v>
          </cell>
          <cell r="K17">
            <v>1186.46</v>
          </cell>
          <cell r="L17">
            <v>1186.46</v>
          </cell>
          <cell r="M17">
            <v>1186.46</v>
          </cell>
        </row>
        <row r="18">
          <cell r="A18" t="str">
            <v>대로</v>
          </cell>
          <cell r="B18" t="str">
            <v>2</v>
          </cell>
          <cell r="C18" t="str">
            <v>2</v>
          </cell>
          <cell r="D18">
            <v>1</v>
          </cell>
          <cell r="E18" t="str">
            <v>+</v>
          </cell>
          <cell r="F18">
            <v>10</v>
          </cell>
          <cell r="G18">
            <v>7</v>
          </cell>
          <cell r="H18" t="str">
            <v>+</v>
          </cell>
          <cell r="I18">
            <v>5</v>
          </cell>
          <cell r="J18" t="str">
            <v>L</v>
          </cell>
          <cell r="M18">
            <v>115</v>
          </cell>
        </row>
        <row r="19">
          <cell r="D19">
            <v>9</v>
          </cell>
          <cell r="E19" t="str">
            <v>+</v>
          </cell>
          <cell r="F19">
            <v>10</v>
          </cell>
          <cell r="G19">
            <v>11</v>
          </cell>
          <cell r="H19" t="str">
            <v>+</v>
          </cell>
          <cell r="I19">
            <v>10</v>
          </cell>
          <cell r="J19" t="str">
            <v>L</v>
          </cell>
          <cell r="M19">
            <v>40</v>
          </cell>
        </row>
        <row r="20">
          <cell r="D20">
            <v>13</v>
          </cell>
          <cell r="E20" t="str">
            <v>+</v>
          </cell>
          <cell r="F20">
            <v>5</v>
          </cell>
          <cell r="G20">
            <v>18</v>
          </cell>
          <cell r="H20" t="str">
            <v>+</v>
          </cell>
          <cell r="I20">
            <v>0</v>
          </cell>
          <cell r="J20" t="str">
            <v>L</v>
          </cell>
          <cell r="M20">
            <v>95</v>
          </cell>
        </row>
        <row r="21">
          <cell r="D21">
            <v>24</v>
          </cell>
          <cell r="E21" t="str">
            <v>+</v>
          </cell>
          <cell r="F21">
            <v>0</v>
          </cell>
          <cell r="G21">
            <v>28</v>
          </cell>
          <cell r="H21" t="str">
            <v>+</v>
          </cell>
          <cell r="I21">
            <v>5</v>
          </cell>
          <cell r="J21" t="str">
            <v>L</v>
          </cell>
          <cell r="M21">
            <v>85</v>
          </cell>
        </row>
        <row r="22">
          <cell r="D22">
            <v>30</v>
          </cell>
          <cell r="E22" t="str">
            <v>+</v>
          </cell>
          <cell r="F22">
            <v>5</v>
          </cell>
          <cell r="G22">
            <v>34</v>
          </cell>
          <cell r="H22" t="str">
            <v>+</v>
          </cell>
          <cell r="I22">
            <v>10</v>
          </cell>
          <cell r="J22" t="str">
            <v>L</v>
          </cell>
          <cell r="M22">
            <v>85</v>
          </cell>
        </row>
        <row r="23">
          <cell r="D23">
            <v>36</v>
          </cell>
          <cell r="E23" t="str">
            <v>+</v>
          </cell>
          <cell r="F23">
            <v>10</v>
          </cell>
          <cell r="G23">
            <v>40</v>
          </cell>
          <cell r="H23" t="str">
            <v>+</v>
          </cell>
          <cell r="I23">
            <v>10</v>
          </cell>
          <cell r="J23" t="str">
            <v>L</v>
          </cell>
          <cell r="M23">
            <v>80</v>
          </cell>
        </row>
        <row r="24">
          <cell r="D24">
            <v>42</v>
          </cell>
          <cell r="E24" t="str">
            <v>+</v>
          </cell>
          <cell r="F24">
            <v>5</v>
          </cell>
          <cell r="G24">
            <v>46</v>
          </cell>
          <cell r="H24" t="str">
            <v>+</v>
          </cell>
          <cell r="I24">
            <v>5</v>
          </cell>
          <cell r="J24" t="str">
            <v>L</v>
          </cell>
          <cell r="M24">
            <v>80</v>
          </cell>
        </row>
        <row r="26">
          <cell r="D26">
            <v>1</v>
          </cell>
          <cell r="E26" t="str">
            <v>+</v>
          </cell>
          <cell r="F26">
            <v>10</v>
          </cell>
          <cell r="G26">
            <v>7</v>
          </cell>
          <cell r="H26" t="str">
            <v>+</v>
          </cell>
          <cell r="I26">
            <v>5</v>
          </cell>
          <cell r="J26" t="str">
            <v>R</v>
          </cell>
          <cell r="K26">
            <v>115</v>
          </cell>
          <cell r="L26">
            <v>115</v>
          </cell>
        </row>
        <row r="27">
          <cell r="D27">
            <v>9</v>
          </cell>
          <cell r="E27" t="str">
            <v>+</v>
          </cell>
          <cell r="F27">
            <v>10</v>
          </cell>
          <cell r="G27">
            <v>11</v>
          </cell>
          <cell r="H27" t="str">
            <v>+</v>
          </cell>
          <cell r="I27">
            <v>10</v>
          </cell>
          <cell r="J27" t="str">
            <v>R</v>
          </cell>
          <cell r="K27">
            <v>40</v>
          </cell>
          <cell r="L27">
            <v>40</v>
          </cell>
        </row>
        <row r="28">
          <cell r="D28">
            <v>13</v>
          </cell>
          <cell r="E28" t="str">
            <v>+</v>
          </cell>
          <cell r="F28">
            <v>5</v>
          </cell>
          <cell r="G28">
            <v>18</v>
          </cell>
          <cell r="H28" t="str">
            <v>+</v>
          </cell>
          <cell r="I28">
            <v>0</v>
          </cell>
          <cell r="J28" t="str">
            <v>R</v>
          </cell>
          <cell r="K28">
            <v>95</v>
          </cell>
          <cell r="L28">
            <v>95</v>
          </cell>
        </row>
        <row r="29">
          <cell r="D29">
            <v>24</v>
          </cell>
          <cell r="E29" t="str">
            <v>+</v>
          </cell>
          <cell r="F29">
            <v>0</v>
          </cell>
          <cell r="G29">
            <v>28</v>
          </cell>
          <cell r="H29" t="str">
            <v>+</v>
          </cell>
          <cell r="I29">
            <v>5</v>
          </cell>
          <cell r="J29" t="str">
            <v>R</v>
          </cell>
          <cell r="K29">
            <v>85</v>
          </cell>
          <cell r="L29">
            <v>85</v>
          </cell>
        </row>
        <row r="30">
          <cell r="D30">
            <v>30</v>
          </cell>
          <cell r="E30" t="str">
            <v>+</v>
          </cell>
          <cell r="F30">
            <v>5</v>
          </cell>
          <cell r="G30">
            <v>34</v>
          </cell>
          <cell r="H30" t="str">
            <v>+</v>
          </cell>
          <cell r="I30">
            <v>10</v>
          </cell>
          <cell r="J30" t="str">
            <v>R</v>
          </cell>
          <cell r="K30">
            <v>85</v>
          </cell>
          <cell r="L30">
            <v>85</v>
          </cell>
        </row>
        <row r="31">
          <cell r="D31">
            <v>36</v>
          </cell>
          <cell r="E31" t="str">
            <v>+</v>
          </cell>
          <cell r="F31">
            <v>10</v>
          </cell>
          <cell r="G31">
            <v>40</v>
          </cell>
          <cell r="H31" t="str">
            <v>+</v>
          </cell>
          <cell r="I31">
            <v>10</v>
          </cell>
          <cell r="J31" t="str">
            <v>R</v>
          </cell>
          <cell r="K31">
            <v>80</v>
          </cell>
          <cell r="L31">
            <v>80</v>
          </cell>
        </row>
        <row r="32">
          <cell r="D32">
            <v>42</v>
          </cell>
          <cell r="E32" t="str">
            <v>+</v>
          </cell>
          <cell r="F32">
            <v>5</v>
          </cell>
          <cell r="G32">
            <v>46</v>
          </cell>
          <cell r="H32" t="str">
            <v>+</v>
          </cell>
          <cell r="I32">
            <v>5</v>
          </cell>
          <cell r="J32" t="str">
            <v>R</v>
          </cell>
          <cell r="K32">
            <v>80</v>
          </cell>
          <cell r="L32">
            <v>80</v>
          </cell>
        </row>
        <row r="33">
          <cell r="A33" t="str">
            <v>대로</v>
          </cell>
          <cell r="B33" t="str">
            <v>2</v>
          </cell>
          <cell r="C33" t="str">
            <v>2</v>
          </cell>
          <cell r="D33" t="str">
            <v>소          계</v>
          </cell>
          <cell r="K33">
            <v>580</v>
          </cell>
          <cell r="L33">
            <v>580</v>
          </cell>
          <cell r="M33">
            <v>580</v>
          </cell>
        </row>
        <row r="34">
          <cell r="A34" t="str">
            <v>대로</v>
          </cell>
          <cell r="B34" t="str">
            <v>2</v>
          </cell>
          <cell r="C34" t="str">
            <v>3</v>
          </cell>
          <cell r="D34">
            <v>1</v>
          </cell>
          <cell r="E34" t="str">
            <v>+</v>
          </cell>
          <cell r="F34">
            <v>10</v>
          </cell>
          <cell r="G34">
            <v>5</v>
          </cell>
          <cell r="H34" t="str">
            <v>+</v>
          </cell>
          <cell r="I34">
            <v>5</v>
          </cell>
          <cell r="J34" t="str">
            <v>L</v>
          </cell>
          <cell r="M34">
            <v>75</v>
          </cell>
        </row>
        <row r="35">
          <cell r="D35">
            <v>7</v>
          </cell>
          <cell r="E35" t="str">
            <v>+</v>
          </cell>
          <cell r="F35">
            <v>0</v>
          </cell>
          <cell r="G35">
            <v>11</v>
          </cell>
          <cell r="H35" t="str">
            <v>+</v>
          </cell>
          <cell r="I35">
            <v>0</v>
          </cell>
          <cell r="J35" t="str">
            <v>L</v>
          </cell>
          <cell r="M35">
            <v>80</v>
          </cell>
        </row>
        <row r="36">
          <cell r="D36">
            <v>13</v>
          </cell>
          <cell r="E36" t="str">
            <v>+</v>
          </cell>
          <cell r="F36">
            <v>0</v>
          </cell>
          <cell r="G36">
            <v>22</v>
          </cell>
          <cell r="H36" t="str">
            <v>+</v>
          </cell>
          <cell r="I36">
            <v>15</v>
          </cell>
          <cell r="J36" t="str">
            <v>L</v>
          </cell>
          <cell r="M36">
            <v>195</v>
          </cell>
        </row>
        <row r="37">
          <cell r="D37">
            <v>24</v>
          </cell>
          <cell r="E37" t="str">
            <v>+</v>
          </cell>
          <cell r="F37">
            <v>10</v>
          </cell>
          <cell r="G37">
            <v>29</v>
          </cell>
          <cell r="H37" t="str">
            <v>+</v>
          </cell>
          <cell r="I37">
            <v>1.35</v>
          </cell>
          <cell r="J37" t="str">
            <v>L</v>
          </cell>
          <cell r="M37">
            <v>91.35</v>
          </cell>
        </row>
        <row r="39">
          <cell r="D39">
            <v>1</v>
          </cell>
          <cell r="E39" t="str">
            <v>+</v>
          </cell>
          <cell r="F39">
            <v>10</v>
          </cell>
          <cell r="G39">
            <v>5</v>
          </cell>
          <cell r="H39" t="str">
            <v>+</v>
          </cell>
          <cell r="I39">
            <v>5</v>
          </cell>
          <cell r="J39" t="str">
            <v>R</v>
          </cell>
          <cell r="K39">
            <v>75</v>
          </cell>
          <cell r="L39">
            <v>75</v>
          </cell>
        </row>
        <row r="40">
          <cell r="D40">
            <v>7</v>
          </cell>
          <cell r="E40" t="str">
            <v>+</v>
          </cell>
          <cell r="F40">
            <v>0</v>
          </cell>
          <cell r="G40">
            <v>11</v>
          </cell>
          <cell r="H40" t="str">
            <v>+</v>
          </cell>
          <cell r="I40">
            <v>0</v>
          </cell>
          <cell r="J40" t="str">
            <v>R</v>
          </cell>
          <cell r="K40">
            <v>80</v>
          </cell>
          <cell r="L40">
            <v>80</v>
          </cell>
        </row>
        <row r="41">
          <cell r="D41">
            <v>13</v>
          </cell>
          <cell r="E41" t="str">
            <v>+</v>
          </cell>
          <cell r="F41">
            <v>0</v>
          </cell>
          <cell r="G41">
            <v>22</v>
          </cell>
          <cell r="H41" t="str">
            <v>+</v>
          </cell>
          <cell r="I41">
            <v>15</v>
          </cell>
          <cell r="J41" t="str">
            <v>R</v>
          </cell>
          <cell r="K41">
            <v>195</v>
          </cell>
          <cell r="L41">
            <v>195</v>
          </cell>
        </row>
        <row r="42">
          <cell r="D42">
            <v>24</v>
          </cell>
          <cell r="E42" t="str">
            <v>+</v>
          </cell>
          <cell r="F42">
            <v>10</v>
          </cell>
          <cell r="G42">
            <v>29</v>
          </cell>
          <cell r="H42" t="str">
            <v>+</v>
          </cell>
          <cell r="I42">
            <v>1.35</v>
          </cell>
          <cell r="J42" t="str">
            <v>R</v>
          </cell>
          <cell r="K42">
            <v>91.35</v>
          </cell>
          <cell r="L42">
            <v>91.35</v>
          </cell>
        </row>
        <row r="43">
          <cell r="A43" t="str">
            <v>대로</v>
          </cell>
          <cell r="B43" t="str">
            <v>2</v>
          </cell>
          <cell r="C43" t="str">
            <v>3</v>
          </cell>
          <cell r="D43" t="str">
            <v>소          계</v>
          </cell>
          <cell r="K43">
            <v>441.35</v>
          </cell>
          <cell r="L43">
            <v>441.35</v>
          </cell>
          <cell r="M43">
            <v>441.35</v>
          </cell>
        </row>
        <row r="44">
          <cell r="A44" t="str">
            <v>대로</v>
          </cell>
          <cell r="B44" t="str">
            <v>3</v>
          </cell>
          <cell r="C44" t="str">
            <v>1</v>
          </cell>
          <cell r="D44">
            <v>1</v>
          </cell>
          <cell r="E44" t="str">
            <v>+</v>
          </cell>
          <cell r="F44">
            <v>5</v>
          </cell>
          <cell r="G44">
            <v>7</v>
          </cell>
          <cell r="H44" t="str">
            <v>+</v>
          </cell>
          <cell r="I44">
            <v>5</v>
          </cell>
          <cell r="J44" t="str">
            <v>L,R</v>
          </cell>
          <cell r="K44">
            <v>240</v>
          </cell>
          <cell r="L44">
            <v>240</v>
          </cell>
        </row>
        <row r="45">
          <cell r="D45">
            <v>9</v>
          </cell>
          <cell r="E45" t="str">
            <v>+</v>
          </cell>
          <cell r="F45">
            <v>5</v>
          </cell>
          <cell r="G45">
            <v>11</v>
          </cell>
          <cell r="H45" t="str">
            <v>+</v>
          </cell>
          <cell r="I45">
            <v>10</v>
          </cell>
          <cell r="J45" t="str">
            <v>L,R</v>
          </cell>
          <cell r="K45">
            <v>90</v>
          </cell>
          <cell r="L45">
            <v>90</v>
          </cell>
        </row>
        <row r="46">
          <cell r="D46">
            <v>13</v>
          </cell>
          <cell r="E46" t="str">
            <v>+</v>
          </cell>
          <cell r="F46">
            <v>5</v>
          </cell>
          <cell r="G46">
            <v>14</v>
          </cell>
          <cell r="H46" t="str">
            <v>+</v>
          </cell>
          <cell r="I46">
            <v>0</v>
          </cell>
          <cell r="J46" t="str">
            <v>L,R</v>
          </cell>
          <cell r="K46">
            <v>30</v>
          </cell>
          <cell r="L46">
            <v>30</v>
          </cell>
        </row>
        <row r="47">
          <cell r="D47">
            <v>15</v>
          </cell>
          <cell r="E47" t="str">
            <v>+</v>
          </cell>
          <cell r="F47">
            <v>5</v>
          </cell>
          <cell r="G47">
            <v>16</v>
          </cell>
          <cell r="H47" t="str">
            <v>+</v>
          </cell>
          <cell r="I47">
            <v>0</v>
          </cell>
          <cell r="J47" t="str">
            <v>L,R</v>
          </cell>
          <cell r="K47">
            <v>30</v>
          </cell>
          <cell r="L47">
            <v>30</v>
          </cell>
        </row>
        <row r="48">
          <cell r="D48">
            <v>17</v>
          </cell>
          <cell r="E48" t="str">
            <v>+</v>
          </cell>
          <cell r="F48">
            <v>5</v>
          </cell>
          <cell r="G48">
            <v>18</v>
          </cell>
          <cell r="H48" t="str">
            <v>+</v>
          </cell>
          <cell r="I48">
            <v>0</v>
          </cell>
          <cell r="J48" t="str">
            <v>L,R</v>
          </cell>
          <cell r="K48">
            <v>30</v>
          </cell>
          <cell r="L48">
            <v>30</v>
          </cell>
        </row>
        <row r="49">
          <cell r="D49">
            <v>24</v>
          </cell>
          <cell r="E49" t="str">
            <v>+</v>
          </cell>
          <cell r="F49">
            <v>0</v>
          </cell>
          <cell r="G49">
            <v>28</v>
          </cell>
          <cell r="H49" t="str">
            <v>+</v>
          </cell>
          <cell r="I49">
            <v>5</v>
          </cell>
          <cell r="J49" t="str">
            <v>L,R</v>
          </cell>
          <cell r="K49">
            <v>170</v>
          </cell>
          <cell r="L49">
            <v>170</v>
          </cell>
        </row>
        <row r="50">
          <cell r="D50">
            <v>30</v>
          </cell>
          <cell r="E50" t="str">
            <v>+</v>
          </cell>
          <cell r="F50">
            <v>10</v>
          </cell>
          <cell r="G50">
            <v>34</v>
          </cell>
          <cell r="H50" t="str">
            <v>+</v>
          </cell>
          <cell r="I50">
            <v>15</v>
          </cell>
          <cell r="J50" t="str">
            <v>L,R</v>
          </cell>
          <cell r="K50">
            <v>170</v>
          </cell>
          <cell r="L50">
            <v>170</v>
          </cell>
        </row>
        <row r="51">
          <cell r="D51">
            <v>36</v>
          </cell>
          <cell r="E51" t="str">
            <v>+</v>
          </cell>
          <cell r="F51">
            <v>10</v>
          </cell>
          <cell r="G51">
            <v>40</v>
          </cell>
          <cell r="H51" t="str">
            <v>+</v>
          </cell>
          <cell r="I51">
            <v>5</v>
          </cell>
          <cell r="J51" t="str">
            <v>L,R</v>
          </cell>
          <cell r="K51">
            <v>150</v>
          </cell>
          <cell r="L51">
            <v>150</v>
          </cell>
        </row>
        <row r="52">
          <cell r="D52">
            <v>42</v>
          </cell>
          <cell r="E52" t="str">
            <v>+</v>
          </cell>
          <cell r="F52">
            <v>10</v>
          </cell>
          <cell r="G52">
            <v>46</v>
          </cell>
          <cell r="H52" t="str">
            <v>+</v>
          </cell>
          <cell r="I52">
            <v>5</v>
          </cell>
          <cell r="J52" t="str">
            <v>L,R</v>
          </cell>
          <cell r="K52">
            <v>150</v>
          </cell>
          <cell r="L52">
            <v>150</v>
          </cell>
        </row>
        <row r="53">
          <cell r="A53" t="str">
            <v>대로</v>
          </cell>
          <cell r="B53" t="str">
            <v>3</v>
          </cell>
          <cell r="C53" t="str">
            <v>1</v>
          </cell>
          <cell r="D53" t="str">
            <v>소          계</v>
          </cell>
          <cell r="K53">
            <v>1060</v>
          </cell>
          <cell r="L53">
            <v>1060</v>
          </cell>
          <cell r="M53">
            <v>0</v>
          </cell>
        </row>
        <row r="54">
          <cell r="A54" t="str">
            <v>대로</v>
          </cell>
          <cell r="B54" t="str">
            <v>3</v>
          </cell>
          <cell r="C54" t="str">
            <v>2</v>
          </cell>
          <cell r="D54">
            <v>1</v>
          </cell>
          <cell r="E54" t="str">
            <v>+</v>
          </cell>
          <cell r="F54">
            <v>10</v>
          </cell>
          <cell r="G54">
            <v>5</v>
          </cell>
          <cell r="H54" t="str">
            <v>+</v>
          </cell>
          <cell r="I54">
            <v>0</v>
          </cell>
          <cell r="J54" t="str">
            <v>L,R</v>
          </cell>
          <cell r="K54">
            <v>140</v>
          </cell>
          <cell r="L54">
            <v>140</v>
          </cell>
        </row>
        <row r="55">
          <cell r="D55">
            <v>7</v>
          </cell>
          <cell r="E55" t="str">
            <v>+</v>
          </cell>
          <cell r="F55">
            <v>5</v>
          </cell>
          <cell r="G55">
            <v>11</v>
          </cell>
          <cell r="H55" t="str">
            <v>+</v>
          </cell>
          <cell r="I55">
            <v>0</v>
          </cell>
          <cell r="J55" t="str">
            <v>L,R</v>
          </cell>
          <cell r="K55">
            <v>150</v>
          </cell>
          <cell r="L55">
            <v>150</v>
          </cell>
        </row>
        <row r="56">
          <cell r="D56">
            <v>12</v>
          </cell>
          <cell r="E56" t="str">
            <v>+</v>
          </cell>
          <cell r="F56">
            <v>15</v>
          </cell>
          <cell r="G56">
            <v>22</v>
          </cell>
          <cell r="H56" t="str">
            <v>+</v>
          </cell>
          <cell r="I56">
            <v>10</v>
          </cell>
          <cell r="J56" t="str">
            <v>L,R</v>
          </cell>
          <cell r="K56">
            <v>390</v>
          </cell>
          <cell r="L56">
            <v>390</v>
          </cell>
        </row>
        <row r="57">
          <cell r="D57">
            <v>24</v>
          </cell>
          <cell r="E57" t="str">
            <v>+</v>
          </cell>
          <cell r="F57">
            <v>15</v>
          </cell>
          <cell r="G57">
            <v>35</v>
          </cell>
          <cell r="H57" t="str">
            <v>+</v>
          </cell>
          <cell r="I57">
            <v>10</v>
          </cell>
          <cell r="J57" t="str">
            <v>L,R</v>
          </cell>
          <cell r="K57">
            <v>430</v>
          </cell>
          <cell r="L57">
            <v>430</v>
          </cell>
        </row>
        <row r="58">
          <cell r="A58" t="str">
            <v>대로</v>
          </cell>
          <cell r="B58" t="str">
            <v>3</v>
          </cell>
          <cell r="C58" t="str">
            <v>2</v>
          </cell>
          <cell r="D58" t="str">
            <v>소          계</v>
          </cell>
          <cell r="K58">
            <v>1110</v>
          </cell>
          <cell r="L58">
            <v>1110</v>
          </cell>
          <cell r="M58">
            <v>0</v>
          </cell>
        </row>
        <row r="59">
          <cell r="A59" t="str">
            <v>대로</v>
          </cell>
          <cell r="B59" t="str">
            <v>3</v>
          </cell>
          <cell r="C59" t="str">
            <v>3</v>
          </cell>
          <cell r="D59">
            <v>2</v>
          </cell>
          <cell r="E59" t="str">
            <v>+</v>
          </cell>
          <cell r="F59">
            <v>9.5399999999999991</v>
          </cell>
          <cell r="G59">
            <v>18</v>
          </cell>
          <cell r="H59" t="str">
            <v>+</v>
          </cell>
          <cell r="I59">
            <v>5</v>
          </cell>
          <cell r="J59" t="str">
            <v>L,R</v>
          </cell>
          <cell r="K59">
            <v>630.91999999999996</v>
          </cell>
          <cell r="L59">
            <v>630.91999999999996</v>
          </cell>
        </row>
        <row r="60">
          <cell r="D60">
            <v>21</v>
          </cell>
          <cell r="E60" t="str">
            <v>+</v>
          </cell>
          <cell r="F60">
            <v>0</v>
          </cell>
          <cell r="G60">
            <v>41</v>
          </cell>
          <cell r="H60" t="str">
            <v>+</v>
          </cell>
          <cell r="I60">
            <v>10</v>
          </cell>
          <cell r="J60" t="str">
            <v>L,R</v>
          </cell>
          <cell r="K60">
            <v>820</v>
          </cell>
          <cell r="L60">
            <v>820</v>
          </cell>
        </row>
        <row r="61">
          <cell r="D61">
            <v>44</v>
          </cell>
          <cell r="E61" t="str">
            <v>+</v>
          </cell>
          <cell r="F61">
            <v>10</v>
          </cell>
          <cell r="G61">
            <v>57</v>
          </cell>
          <cell r="H61" t="str">
            <v>+</v>
          </cell>
          <cell r="I61">
            <v>10</v>
          </cell>
          <cell r="J61" t="str">
            <v>L,R</v>
          </cell>
          <cell r="K61">
            <v>520</v>
          </cell>
          <cell r="L61">
            <v>520</v>
          </cell>
        </row>
        <row r="62">
          <cell r="D62">
            <v>62</v>
          </cell>
          <cell r="E62" t="str">
            <v>+</v>
          </cell>
          <cell r="F62">
            <v>4.04</v>
          </cell>
          <cell r="G62">
            <v>79</v>
          </cell>
          <cell r="H62" t="str">
            <v>+</v>
          </cell>
          <cell r="I62">
            <v>0</v>
          </cell>
          <cell r="J62" t="str">
            <v>L,R</v>
          </cell>
          <cell r="K62">
            <v>671.92</v>
          </cell>
          <cell r="L62">
            <v>671.92</v>
          </cell>
        </row>
        <row r="63">
          <cell r="D63">
            <v>81</v>
          </cell>
          <cell r="E63" t="str">
            <v>+</v>
          </cell>
          <cell r="F63">
            <v>5</v>
          </cell>
          <cell r="G63">
            <v>86</v>
          </cell>
          <cell r="H63" t="str">
            <v>+</v>
          </cell>
          <cell r="I63">
            <v>0</v>
          </cell>
          <cell r="J63" t="str">
            <v>L,R</v>
          </cell>
          <cell r="K63">
            <v>190</v>
          </cell>
          <cell r="L63">
            <v>190</v>
          </cell>
        </row>
        <row r="64">
          <cell r="A64" t="str">
            <v>대로</v>
          </cell>
          <cell r="B64" t="str">
            <v>3</v>
          </cell>
          <cell r="C64" t="str">
            <v>3</v>
          </cell>
          <cell r="D64" t="str">
            <v>소          계</v>
          </cell>
          <cell r="K64">
            <v>2832.84</v>
          </cell>
          <cell r="L64">
            <v>2832.84</v>
          </cell>
          <cell r="M64">
            <v>0</v>
          </cell>
        </row>
        <row r="65">
          <cell r="A65" t="str">
            <v>중로</v>
          </cell>
          <cell r="B65" t="str">
            <v>1</v>
          </cell>
          <cell r="C65" t="str">
            <v>1</v>
          </cell>
          <cell r="D65">
            <v>1</v>
          </cell>
          <cell r="E65" t="str">
            <v>+</v>
          </cell>
          <cell r="F65">
            <v>5</v>
          </cell>
          <cell r="G65">
            <v>3</v>
          </cell>
          <cell r="H65" t="str">
            <v>+</v>
          </cell>
          <cell r="I65">
            <v>0</v>
          </cell>
          <cell r="J65" t="str">
            <v>L,R</v>
          </cell>
          <cell r="K65">
            <v>70</v>
          </cell>
        </row>
        <row r="66">
          <cell r="D66">
            <v>4</v>
          </cell>
          <cell r="E66" t="str">
            <v>+</v>
          </cell>
          <cell r="F66">
            <v>5</v>
          </cell>
          <cell r="G66">
            <v>6</v>
          </cell>
          <cell r="H66" t="str">
            <v>+</v>
          </cell>
          <cell r="I66">
            <v>0</v>
          </cell>
          <cell r="J66" t="str">
            <v>L,R</v>
          </cell>
          <cell r="K66">
            <v>70</v>
          </cell>
        </row>
        <row r="67">
          <cell r="A67" t="str">
            <v>중로</v>
          </cell>
          <cell r="B67" t="str">
            <v>1</v>
          </cell>
          <cell r="C67" t="str">
            <v>1</v>
          </cell>
          <cell r="D67" t="str">
            <v>소          계</v>
          </cell>
          <cell r="K67">
            <v>140</v>
          </cell>
          <cell r="L67">
            <v>0</v>
          </cell>
          <cell r="M67">
            <v>0</v>
          </cell>
        </row>
        <row r="68">
          <cell r="A68" t="str">
            <v>중로</v>
          </cell>
          <cell r="B68" t="str">
            <v>1</v>
          </cell>
          <cell r="C68" t="str">
            <v>2</v>
          </cell>
          <cell r="D68">
            <v>1</v>
          </cell>
          <cell r="E68" t="str">
            <v>+</v>
          </cell>
          <cell r="F68">
            <v>5</v>
          </cell>
          <cell r="G68">
            <v>1</v>
          </cell>
          <cell r="H68" t="str">
            <v>+</v>
          </cell>
          <cell r="I68">
            <v>14</v>
          </cell>
          <cell r="J68" t="str">
            <v>L,R</v>
          </cell>
          <cell r="K68">
            <v>18</v>
          </cell>
        </row>
        <row r="69">
          <cell r="D69">
            <v>2</v>
          </cell>
          <cell r="E69" t="str">
            <v>+</v>
          </cell>
          <cell r="F69">
            <v>15</v>
          </cell>
          <cell r="G69">
            <v>5</v>
          </cell>
          <cell r="H69" t="str">
            <v>+</v>
          </cell>
          <cell r="I69">
            <v>5</v>
          </cell>
          <cell r="J69" t="str">
            <v>L,R</v>
          </cell>
          <cell r="K69">
            <v>100</v>
          </cell>
        </row>
        <row r="70">
          <cell r="D70">
            <v>6</v>
          </cell>
          <cell r="E70" t="str">
            <v>+</v>
          </cell>
          <cell r="F70">
            <v>10</v>
          </cell>
          <cell r="G70">
            <v>9</v>
          </cell>
          <cell r="H70" t="str">
            <v>+</v>
          </cell>
          <cell r="I70">
            <v>0</v>
          </cell>
          <cell r="J70" t="str">
            <v>L,R</v>
          </cell>
          <cell r="K70">
            <v>100</v>
          </cell>
        </row>
        <row r="71">
          <cell r="D71">
            <v>10</v>
          </cell>
          <cell r="E71" t="str">
            <v>+</v>
          </cell>
          <cell r="F71">
            <v>0</v>
          </cell>
          <cell r="G71">
            <v>11</v>
          </cell>
          <cell r="H71" t="str">
            <v>+</v>
          </cell>
          <cell r="I71">
            <v>15</v>
          </cell>
          <cell r="J71" t="str">
            <v>L,R</v>
          </cell>
          <cell r="K71">
            <v>70</v>
          </cell>
        </row>
        <row r="72">
          <cell r="D72">
            <v>13</v>
          </cell>
          <cell r="E72" t="str">
            <v>+</v>
          </cell>
          <cell r="F72">
            <v>0</v>
          </cell>
          <cell r="G72">
            <v>14</v>
          </cell>
          <cell r="H72" t="str">
            <v>+</v>
          </cell>
          <cell r="I72">
            <v>0</v>
          </cell>
          <cell r="J72" t="str">
            <v>L,R</v>
          </cell>
          <cell r="K72">
            <v>40</v>
          </cell>
        </row>
        <row r="73">
          <cell r="D73">
            <v>15</v>
          </cell>
          <cell r="E73" t="str">
            <v>+</v>
          </cell>
          <cell r="F73">
            <v>5</v>
          </cell>
          <cell r="G73">
            <v>17</v>
          </cell>
          <cell r="H73" t="str">
            <v>+</v>
          </cell>
          <cell r="I73">
            <v>15</v>
          </cell>
          <cell r="J73" t="str">
            <v>L,R</v>
          </cell>
          <cell r="K73">
            <v>100</v>
          </cell>
        </row>
        <row r="74">
          <cell r="D74">
            <v>18</v>
          </cell>
          <cell r="E74" t="str">
            <v>+</v>
          </cell>
          <cell r="F74">
            <v>5</v>
          </cell>
          <cell r="G74">
            <v>20</v>
          </cell>
          <cell r="H74" t="str">
            <v>+</v>
          </cell>
          <cell r="I74">
            <v>15</v>
          </cell>
          <cell r="J74" t="str">
            <v>L,R</v>
          </cell>
          <cell r="K74">
            <v>100</v>
          </cell>
        </row>
        <row r="75">
          <cell r="A75" t="str">
            <v>중로</v>
          </cell>
          <cell r="B75" t="str">
            <v>1</v>
          </cell>
          <cell r="C75" t="str">
            <v>2</v>
          </cell>
          <cell r="D75" t="str">
            <v>소          계</v>
          </cell>
          <cell r="K75">
            <v>528</v>
          </cell>
          <cell r="L75">
            <v>0</v>
          </cell>
          <cell r="M75">
            <v>0</v>
          </cell>
        </row>
        <row r="76">
          <cell r="A76" t="str">
            <v>중로</v>
          </cell>
          <cell r="B76" t="str">
            <v>1</v>
          </cell>
          <cell r="C76" t="str">
            <v>3</v>
          </cell>
          <cell r="D76">
            <v>1</v>
          </cell>
          <cell r="E76" t="str">
            <v>+</v>
          </cell>
          <cell r="F76">
            <v>13.1</v>
          </cell>
          <cell r="G76">
            <v>10</v>
          </cell>
          <cell r="H76" t="str">
            <v>+</v>
          </cell>
          <cell r="I76">
            <v>0</v>
          </cell>
          <cell r="J76" t="str">
            <v>L,R</v>
          </cell>
          <cell r="K76">
            <v>333.8</v>
          </cell>
        </row>
        <row r="77">
          <cell r="D77">
            <v>11</v>
          </cell>
          <cell r="E77" t="str">
            <v>+</v>
          </cell>
          <cell r="F77">
            <v>15</v>
          </cell>
          <cell r="G77">
            <v>19</v>
          </cell>
          <cell r="H77" t="str">
            <v>+</v>
          </cell>
          <cell r="I77">
            <v>10</v>
          </cell>
          <cell r="J77" t="str">
            <v>L,R</v>
          </cell>
          <cell r="K77">
            <v>310</v>
          </cell>
        </row>
        <row r="78">
          <cell r="A78" t="str">
            <v>중로</v>
          </cell>
          <cell r="B78" t="str">
            <v>1</v>
          </cell>
          <cell r="C78" t="str">
            <v>3</v>
          </cell>
          <cell r="D78" t="str">
            <v>소          계</v>
          </cell>
          <cell r="K78">
            <v>643.79999999999995</v>
          </cell>
          <cell r="L78">
            <v>0</v>
          </cell>
          <cell r="M78">
            <v>0</v>
          </cell>
        </row>
        <row r="79">
          <cell r="A79" t="str">
            <v>중로</v>
          </cell>
          <cell r="B79" t="str">
            <v>1</v>
          </cell>
          <cell r="C79" t="str">
            <v>4</v>
          </cell>
          <cell r="D79">
            <v>1</v>
          </cell>
          <cell r="E79" t="str">
            <v>+</v>
          </cell>
          <cell r="F79">
            <v>8.34</v>
          </cell>
          <cell r="G79">
            <v>22</v>
          </cell>
          <cell r="H79" t="str">
            <v>+</v>
          </cell>
          <cell r="I79">
            <v>15</v>
          </cell>
          <cell r="J79" t="str">
            <v>L,R</v>
          </cell>
          <cell r="K79">
            <v>853.32</v>
          </cell>
        </row>
        <row r="80">
          <cell r="A80" t="str">
            <v>중로</v>
          </cell>
          <cell r="B80" t="str">
            <v>1</v>
          </cell>
          <cell r="C80" t="str">
            <v>4</v>
          </cell>
          <cell r="D80" t="str">
            <v>소          계</v>
          </cell>
          <cell r="K80">
            <v>853.32</v>
          </cell>
          <cell r="L80">
            <v>0</v>
          </cell>
          <cell r="M80">
            <v>0</v>
          </cell>
        </row>
        <row r="81">
          <cell r="A81" t="str">
            <v>중로</v>
          </cell>
          <cell r="B81" t="str">
            <v>1</v>
          </cell>
          <cell r="C81" t="str">
            <v>5</v>
          </cell>
          <cell r="D81">
            <v>1</v>
          </cell>
          <cell r="E81" t="str">
            <v>+</v>
          </cell>
          <cell r="F81">
            <v>5</v>
          </cell>
          <cell r="G81">
            <v>20</v>
          </cell>
          <cell r="H81" t="str">
            <v>+</v>
          </cell>
          <cell r="I81">
            <v>15</v>
          </cell>
          <cell r="J81" t="str">
            <v>L,R</v>
          </cell>
          <cell r="K81">
            <v>780</v>
          </cell>
        </row>
        <row r="82">
          <cell r="A82" t="str">
            <v>중로</v>
          </cell>
          <cell r="B82" t="str">
            <v>1</v>
          </cell>
          <cell r="C82" t="str">
            <v>5</v>
          </cell>
          <cell r="D82" t="str">
            <v>소          계</v>
          </cell>
          <cell r="K82">
            <v>780</v>
          </cell>
          <cell r="L82">
            <v>0</v>
          </cell>
          <cell r="M82">
            <v>0</v>
          </cell>
        </row>
        <row r="83">
          <cell r="A83" t="str">
            <v>중로</v>
          </cell>
          <cell r="B83" t="str">
            <v>1</v>
          </cell>
          <cell r="C83" t="str">
            <v>6</v>
          </cell>
          <cell r="D83">
            <v>1</v>
          </cell>
          <cell r="E83" t="str">
            <v>+</v>
          </cell>
          <cell r="F83">
            <v>7.65</v>
          </cell>
          <cell r="G83">
            <v>7</v>
          </cell>
          <cell r="H83" t="str">
            <v>+</v>
          </cell>
          <cell r="I83">
            <v>0</v>
          </cell>
          <cell r="J83" t="str">
            <v>L,R</v>
          </cell>
          <cell r="K83">
            <v>224.7</v>
          </cell>
        </row>
        <row r="84">
          <cell r="D84">
            <v>9</v>
          </cell>
          <cell r="E84" t="str">
            <v>+</v>
          </cell>
          <cell r="F84">
            <v>0</v>
          </cell>
          <cell r="G84">
            <v>22</v>
          </cell>
          <cell r="H84" t="str">
            <v>+</v>
          </cell>
          <cell r="I84">
            <v>0</v>
          </cell>
          <cell r="J84" t="str">
            <v>L,R</v>
          </cell>
          <cell r="K84">
            <v>520</v>
          </cell>
        </row>
        <row r="85">
          <cell r="A85" t="str">
            <v>중로</v>
          </cell>
          <cell r="B85" t="str">
            <v>1</v>
          </cell>
          <cell r="C85" t="str">
            <v>6</v>
          </cell>
          <cell r="D85" t="str">
            <v>소          계</v>
          </cell>
          <cell r="K85">
            <v>744.7</v>
          </cell>
          <cell r="L85">
            <v>0</v>
          </cell>
          <cell r="M85">
            <v>0</v>
          </cell>
        </row>
        <row r="86">
          <cell r="A86" t="str">
            <v>중로</v>
          </cell>
          <cell r="B86" t="str">
            <v>1</v>
          </cell>
          <cell r="C86" t="str">
            <v>7</v>
          </cell>
          <cell r="D86">
            <v>1</v>
          </cell>
          <cell r="E86" t="str">
            <v>+</v>
          </cell>
          <cell r="F86">
            <v>5</v>
          </cell>
          <cell r="G86">
            <v>11</v>
          </cell>
          <cell r="H86" t="str">
            <v>+</v>
          </cell>
          <cell r="I86">
            <v>0</v>
          </cell>
          <cell r="J86" t="str">
            <v>L,R</v>
          </cell>
          <cell r="K86">
            <v>390</v>
          </cell>
        </row>
        <row r="87">
          <cell r="D87">
            <v>12</v>
          </cell>
          <cell r="E87" t="str">
            <v>+</v>
          </cell>
          <cell r="F87">
            <v>15</v>
          </cell>
          <cell r="G87">
            <v>25</v>
          </cell>
          <cell r="H87" t="str">
            <v>+</v>
          </cell>
          <cell r="I87">
            <v>16.53</v>
          </cell>
          <cell r="J87" t="str">
            <v>L,R</v>
          </cell>
          <cell r="K87">
            <v>523.05999999999995</v>
          </cell>
        </row>
        <row r="88">
          <cell r="A88" t="str">
            <v>중로</v>
          </cell>
          <cell r="B88" t="str">
            <v>1</v>
          </cell>
          <cell r="C88" t="str">
            <v>7</v>
          </cell>
          <cell r="D88" t="str">
            <v>소          계</v>
          </cell>
          <cell r="K88">
            <v>913.06</v>
          </cell>
          <cell r="L88">
            <v>0</v>
          </cell>
          <cell r="M88">
            <v>0</v>
          </cell>
        </row>
        <row r="89">
          <cell r="A89" t="str">
            <v>중로</v>
          </cell>
          <cell r="B89" t="str">
            <v>2</v>
          </cell>
          <cell r="C89" t="str">
            <v>1</v>
          </cell>
          <cell r="D89">
            <v>1</v>
          </cell>
          <cell r="E89" t="str">
            <v>+</v>
          </cell>
          <cell r="F89">
            <v>6.12</v>
          </cell>
          <cell r="G89">
            <v>7</v>
          </cell>
          <cell r="H89" t="str">
            <v>+</v>
          </cell>
          <cell r="I89">
            <v>5</v>
          </cell>
          <cell r="J89" t="str">
            <v>L,R</v>
          </cell>
          <cell r="K89">
            <v>237.76</v>
          </cell>
        </row>
        <row r="90">
          <cell r="D90">
            <v>9</v>
          </cell>
          <cell r="E90" t="str">
            <v>+</v>
          </cell>
          <cell r="F90">
            <v>5</v>
          </cell>
          <cell r="G90">
            <v>18</v>
          </cell>
          <cell r="H90" t="str">
            <v>+</v>
          </cell>
          <cell r="I90">
            <v>6</v>
          </cell>
          <cell r="J90" t="str">
            <v>L,R</v>
          </cell>
          <cell r="K90">
            <v>362</v>
          </cell>
        </row>
        <row r="91">
          <cell r="A91" t="str">
            <v>중로</v>
          </cell>
          <cell r="B91" t="str">
            <v>2</v>
          </cell>
          <cell r="C91" t="str">
            <v>1</v>
          </cell>
          <cell r="D91" t="str">
            <v>소          계</v>
          </cell>
          <cell r="K91">
            <v>599.76</v>
          </cell>
          <cell r="L91">
            <v>0</v>
          </cell>
          <cell r="M91">
            <v>0</v>
          </cell>
        </row>
        <row r="92">
          <cell r="A92" t="str">
            <v>중로</v>
          </cell>
          <cell r="B92" t="str">
            <v>2</v>
          </cell>
          <cell r="C92" t="str">
            <v>2</v>
          </cell>
          <cell r="D92">
            <v>1</v>
          </cell>
          <cell r="E92" t="str">
            <v>+</v>
          </cell>
          <cell r="F92">
            <v>5</v>
          </cell>
          <cell r="G92">
            <v>6</v>
          </cell>
          <cell r="H92" t="str">
            <v>+</v>
          </cell>
          <cell r="I92">
            <v>5</v>
          </cell>
          <cell r="J92" t="str">
            <v>L,R</v>
          </cell>
          <cell r="K92">
            <v>200</v>
          </cell>
        </row>
        <row r="93">
          <cell r="A93" t="str">
            <v>중로</v>
          </cell>
          <cell r="B93" t="str">
            <v>2</v>
          </cell>
          <cell r="C93" t="str">
            <v>2</v>
          </cell>
          <cell r="D93" t="str">
            <v>소          계</v>
          </cell>
          <cell r="K93">
            <v>200</v>
          </cell>
          <cell r="L93">
            <v>0</v>
          </cell>
          <cell r="M93">
            <v>0</v>
          </cell>
        </row>
        <row r="94">
          <cell r="A94" t="str">
            <v>중로</v>
          </cell>
          <cell r="B94" t="str">
            <v>2</v>
          </cell>
          <cell r="C94" t="str">
            <v>3</v>
          </cell>
          <cell r="D94">
            <v>1</v>
          </cell>
          <cell r="E94" t="str">
            <v>+</v>
          </cell>
          <cell r="F94">
            <v>5</v>
          </cell>
          <cell r="G94">
            <v>1</v>
          </cell>
          <cell r="H94" t="str">
            <v>+</v>
          </cell>
          <cell r="I94">
            <v>15</v>
          </cell>
          <cell r="J94" t="str">
            <v>L,R</v>
          </cell>
          <cell r="M94">
            <v>20</v>
          </cell>
        </row>
        <row r="95">
          <cell r="D95">
            <v>2</v>
          </cell>
          <cell r="E95" t="str">
            <v>+</v>
          </cell>
          <cell r="F95">
            <v>15</v>
          </cell>
          <cell r="G95">
            <v>9</v>
          </cell>
          <cell r="H95" t="str">
            <v>+</v>
          </cell>
          <cell r="I95">
            <v>0</v>
          </cell>
          <cell r="J95" t="str">
            <v>L,R</v>
          </cell>
          <cell r="M95">
            <v>250</v>
          </cell>
        </row>
        <row r="96">
          <cell r="D96">
            <v>10</v>
          </cell>
          <cell r="E96" t="str">
            <v>+</v>
          </cell>
          <cell r="F96">
            <v>1</v>
          </cell>
          <cell r="G96">
            <v>14</v>
          </cell>
          <cell r="H96" t="str">
            <v>+</v>
          </cell>
          <cell r="I96">
            <v>0</v>
          </cell>
          <cell r="J96" t="str">
            <v>L,R</v>
          </cell>
          <cell r="M96">
            <v>158</v>
          </cell>
        </row>
        <row r="97">
          <cell r="D97">
            <v>15</v>
          </cell>
          <cell r="E97" t="str">
            <v>+</v>
          </cell>
          <cell r="F97">
            <v>5</v>
          </cell>
          <cell r="G97">
            <v>20</v>
          </cell>
          <cell r="H97" t="str">
            <v>+</v>
          </cell>
          <cell r="I97">
            <v>15</v>
          </cell>
          <cell r="J97" t="str">
            <v>L,R</v>
          </cell>
          <cell r="M97">
            <v>220</v>
          </cell>
        </row>
        <row r="98">
          <cell r="A98" t="str">
            <v>중로</v>
          </cell>
          <cell r="B98" t="str">
            <v>2</v>
          </cell>
          <cell r="C98" t="str">
            <v>3</v>
          </cell>
          <cell r="D98" t="str">
            <v>소          계</v>
          </cell>
          <cell r="K98">
            <v>0</v>
          </cell>
          <cell r="L98">
            <v>0</v>
          </cell>
          <cell r="M98">
            <v>648</v>
          </cell>
        </row>
        <row r="99">
          <cell r="A99" t="str">
            <v>중로</v>
          </cell>
          <cell r="B99" t="str">
            <v>2</v>
          </cell>
          <cell r="C99" t="str">
            <v>4</v>
          </cell>
          <cell r="D99">
            <v>4</v>
          </cell>
          <cell r="E99" t="str">
            <v>+</v>
          </cell>
          <cell r="F99">
            <v>0</v>
          </cell>
          <cell r="G99">
            <v>9</v>
          </cell>
          <cell r="H99" t="str">
            <v>+</v>
          </cell>
          <cell r="I99">
            <v>0</v>
          </cell>
          <cell r="J99" t="str">
            <v>L,R</v>
          </cell>
          <cell r="K99">
            <v>200</v>
          </cell>
        </row>
        <row r="100">
          <cell r="A100" t="str">
            <v>중로</v>
          </cell>
          <cell r="B100" t="str">
            <v>2</v>
          </cell>
          <cell r="C100" t="str">
            <v>4</v>
          </cell>
          <cell r="D100" t="str">
            <v>소          계</v>
          </cell>
          <cell r="K100">
            <v>200</v>
          </cell>
          <cell r="L100">
            <v>0</v>
          </cell>
          <cell r="M100">
            <v>0</v>
          </cell>
        </row>
        <row r="101">
          <cell r="A101" t="str">
            <v>중로</v>
          </cell>
          <cell r="B101" t="str">
            <v>2</v>
          </cell>
          <cell r="C101" t="str">
            <v>5</v>
          </cell>
          <cell r="D101">
            <v>4</v>
          </cell>
          <cell r="E101" t="str">
            <v>+</v>
          </cell>
          <cell r="F101">
            <v>0</v>
          </cell>
          <cell r="G101">
            <v>10</v>
          </cell>
          <cell r="H101" t="str">
            <v>+</v>
          </cell>
          <cell r="I101">
            <v>0</v>
          </cell>
          <cell r="J101" t="str">
            <v>L,R</v>
          </cell>
          <cell r="K101">
            <v>240</v>
          </cell>
        </row>
        <row r="102">
          <cell r="A102" t="str">
            <v>중로</v>
          </cell>
          <cell r="B102" t="str">
            <v>2</v>
          </cell>
          <cell r="C102" t="str">
            <v>5</v>
          </cell>
          <cell r="D102" t="str">
            <v>소          계</v>
          </cell>
          <cell r="K102">
            <v>240</v>
          </cell>
          <cell r="L102">
            <v>0</v>
          </cell>
          <cell r="M102">
            <v>0</v>
          </cell>
        </row>
        <row r="103">
          <cell r="A103" t="str">
            <v>중로</v>
          </cell>
          <cell r="B103" t="str">
            <v>2</v>
          </cell>
          <cell r="C103" t="str">
            <v>6</v>
          </cell>
          <cell r="D103">
            <v>1</v>
          </cell>
          <cell r="E103" t="str">
            <v>+</v>
          </cell>
          <cell r="F103">
            <v>5</v>
          </cell>
          <cell r="G103">
            <v>17</v>
          </cell>
          <cell r="H103" t="str">
            <v>+</v>
          </cell>
          <cell r="I103">
            <v>15</v>
          </cell>
          <cell r="J103" t="str">
            <v>L,R</v>
          </cell>
          <cell r="M103">
            <v>660</v>
          </cell>
        </row>
        <row r="104">
          <cell r="A104" t="str">
            <v>중로</v>
          </cell>
          <cell r="B104" t="str">
            <v>2</v>
          </cell>
          <cell r="C104" t="str">
            <v>6</v>
          </cell>
          <cell r="D104" t="str">
            <v>소          계</v>
          </cell>
          <cell r="K104">
            <v>0</v>
          </cell>
          <cell r="L104">
            <v>0</v>
          </cell>
          <cell r="M104">
            <v>660</v>
          </cell>
        </row>
        <row r="105">
          <cell r="A105" t="str">
            <v>중로</v>
          </cell>
          <cell r="B105" t="str">
            <v>2</v>
          </cell>
          <cell r="C105" t="str">
            <v>7</v>
          </cell>
          <cell r="D105">
            <v>4</v>
          </cell>
          <cell r="E105" t="str">
            <v>+</v>
          </cell>
          <cell r="F105">
            <v>0</v>
          </cell>
          <cell r="G105">
            <v>14</v>
          </cell>
          <cell r="H105" t="str">
            <v>+</v>
          </cell>
          <cell r="I105">
            <v>5</v>
          </cell>
          <cell r="J105" t="str">
            <v>L,R</v>
          </cell>
          <cell r="K105">
            <v>410</v>
          </cell>
        </row>
        <row r="106">
          <cell r="A106" t="str">
            <v>중로</v>
          </cell>
          <cell r="B106" t="str">
            <v>2</v>
          </cell>
          <cell r="C106" t="str">
            <v>7</v>
          </cell>
          <cell r="D106" t="str">
            <v>소          계</v>
          </cell>
          <cell r="K106">
            <v>410</v>
          </cell>
          <cell r="L106">
            <v>0</v>
          </cell>
          <cell r="M106">
            <v>0</v>
          </cell>
        </row>
        <row r="107">
          <cell r="A107" t="str">
            <v>중로</v>
          </cell>
          <cell r="B107" t="str">
            <v>2</v>
          </cell>
          <cell r="C107" t="str">
            <v>8</v>
          </cell>
          <cell r="D107">
            <v>1</v>
          </cell>
          <cell r="E107" t="str">
            <v>+</v>
          </cell>
          <cell r="F107">
            <v>5</v>
          </cell>
          <cell r="G107">
            <v>2</v>
          </cell>
          <cell r="H107" t="str">
            <v>+</v>
          </cell>
          <cell r="I107">
            <v>10</v>
          </cell>
          <cell r="J107" t="str">
            <v>L,R</v>
          </cell>
          <cell r="K107">
            <v>50</v>
          </cell>
        </row>
        <row r="108">
          <cell r="D108">
            <v>4</v>
          </cell>
          <cell r="E108" t="str">
            <v>+</v>
          </cell>
          <cell r="F108">
            <v>5</v>
          </cell>
          <cell r="G108">
            <v>5</v>
          </cell>
          <cell r="H108" t="str">
            <v>+</v>
          </cell>
          <cell r="I108">
            <v>5</v>
          </cell>
          <cell r="J108" t="str">
            <v>L,R</v>
          </cell>
          <cell r="K108">
            <v>40</v>
          </cell>
        </row>
        <row r="109">
          <cell r="D109">
            <v>7</v>
          </cell>
          <cell r="E109" t="str">
            <v>+</v>
          </cell>
          <cell r="F109">
            <v>0</v>
          </cell>
          <cell r="G109">
            <v>11</v>
          </cell>
          <cell r="H109" t="str">
            <v>+</v>
          </cell>
          <cell r="I109">
            <v>0</v>
          </cell>
          <cell r="J109" t="str">
            <v>L,R</v>
          </cell>
          <cell r="K109">
            <v>160</v>
          </cell>
        </row>
        <row r="110">
          <cell r="D110">
            <v>12</v>
          </cell>
          <cell r="E110" t="str">
            <v>+</v>
          </cell>
          <cell r="F110">
            <v>15</v>
          </cell>
          <cell r="G110">
            <v>17</v>
          </cell>
          <cell r="H110" t="str">
            <v>+</v>
          </cell>
          <cell r="I110">
            <v>0</v>
          </cell>
          <cell r="J110" t="str">
            <v>L,R</v>
          </cell>
          <cell r="K110">
            <v>170</v>
          </cell>
        </row>
        <row r="111">
          <cell r="D111">
            <v>19</v>
          </cell>
          <cell r="E111" t="str">
            <v>+</v>
          </cell>
          <cell r="F111">
            <v>0</v>
          </cell>
          <cell r="G111">
            <v>20</v>
          </cell>
          <cell r="H111" t="str">
            <v>+</v>
          </cell>
          <cell r="I111">
            <v>15</v>
          </cell>
          <cell r="J111" t="str">
            <v>L,R</v>
          </cell>
          <cell r="K111">
            <v>70</v>
          </cell>
        </row>
        <row r="112">
          <cell r="A112" t="str">
            <v>중로</v>
          </cell>
          <cell r="B112" t="str">
            <v>2</v>
          </cell>
          <cell r="C112" t="str">
            <v>8</v>
          </cell>
          <cell r="D112" t="str">
            <v>소          계</v>
          </cell>
          <cell r="K112">
            <v>490</v>
          </cell>
          <cell r="L112">
            <v>0</v>
          </cell>
          <cell r="M112">
            <v>0</v>
          </cell>
        </row>
        <row r="113">
          <cell r="A113" t="str">
            <v>중로</v>
          </cell>
          <cell r="B113" t="str">
            <v>2</v>
          </cell>
          <cell r="C113" t="str">
            <v>9</v>
          </cell>
          <cell r="D113">
            <v>4</v>
          </cell>
          <cell r="E113" t="str">
            <v>+</v>
          </cell>
          <cell r="F113">
            <v>5</v>
          </cell>
          <cell r="G113">
            <v>9</v>
          </cell>
          <cell r="H113" t="str">
            <v>+</v>
          </cell>
          <cell r="I113">
            <v>15</v>
          </cell>
          <cell r="J113" t="str">
            <v>L,R</v>
          </cell>
          <cell r="M113">
            <v>220</v>
          </cell>
        </row>
        <row r="114">
          <cell r="D114">
            <v>11</v>
          </cell>
          <cell r="E114" t="str">
            <v>+</v>
          </cell>
          <cell r="F114">
            <v>15</v>
          </cell>
          <cell r="G114">
            <v>20</v>
          </cell>
          <cell r="H114" t="str">
            <v>+</v>
          </cell>
          <cell r="I114">
            <v>15</v>
          </cell>
          <cell r="J114" t="str">
            <v>L,R</v>
          </cell>
          <cell r="M114">
            <v>360</v>
          </cell>
        </row>
        <row r="115">
          <cell r="A115" t="str">
            <v>중로</v>
          </cell>
          <cell r="B115" t="str">
            <v>2</v>
          </cell>
          <cell r="C115" t="str">
            <v>9</v>
          </cell>
          <cell r="D115" t="str">
            <v>소          계</v>
          </cell>
          <cell r="K115">
            <v>0</v>
          </cell>
          <cell r="L115">
            <v>0</v>
          </cell>
          <cell r="M115">
            <v>580</v>
          </cell>
        </row>
        <row r="116">
          <cell r="A116" t="str">
            <v>중로</v>
          </cell>
          <cell r="B116" t="str">
            <v>2</v>
          </cell>
          <cell r="C116" t="str">
            <v>10</v>
          </cell>
          <cell r="D116">
            <v>1</v>
          </cell>
          <cell r="E116" t="str">
            <v>+</v>
          </cell>
          <cell r="F116">
            <v>0</v>
          </cell>
          <cell r="G116">
            <v>14</v>
          </cell>
          <cell r="H116" t="str">
            <v>+</v>
          </cell>
          <cell r="I116">
            <v>5</v>
          </cell>
          <cell r="J116" t="str">
            <v>L,R</v>
          </cell>
          <cell r="K116">
            <v>530</v>
          </cell>
        </row>
        <row r="117">
          <cell r="A117" t="str">
            <v>중로</v>
          </cell>
          <cell r="B117" t="str">
            <v>2</v>
          </cell>
          <cell r="C117" t="str">
            <v>10</v>
          </cell>
          <cell r="D117" t="str">
            <v>소          계</v>
          </cell>
          <cell r="K117">
            <v>530</v>
          </cell>
          <cell r="L117">
            <v>0</v>
          </cell>
          <cell r="M117">
            <v>0</v>
          </cell>
        </row>
        <row r="118">
          <cell r="A118" t="str">
            <v>중로</v>
          </cell>
          <cell r="B118" t="str">
            <v>2</v>
          </cell>
          <cell r="C118" t="str">
            <v>11</v>
          </cell>
          <cell r="D118">
            <v>0</v>
          </cell>
          <cell r="E118" t="str">
            <v>+</v>
          </cell>
          <cell r="F118">
            <v>15</v>
          </cell>
          <cell r="G118">
            <v>5</v>
          </cell>
          <cell r="H118" t="str">
            <v>+</v>
          </cell>
          <cell r="I118">
            <v>0</v>
          </cell>
          <cell r="J118" t="str">
            <v>L,R</v>
          </cell>
          <cell r="M118">
            <v>170</v>
          </cell>
        </row>
        <row r="119">
          <cell r="A119" t="str">
            <v>중로</v>
          </cell>
          <cell r="B119" t="str">
            <v>2</v>
          </cell>
          <cell r="C119" t="str">
            <v>11</v>
          </cell>
          <cell r="D119" t="str">
            <v>소          계</v>
          </cell>
          <cell r="K119">
            <v>0</v>
          </cell>
          <cell r="L119">
            <v>0</v>
          </cell>
          <cell r="M119">
            <v>170</v>
          </cell>
        </row>
        <row r="120">
          <cell r="A120" t="str">
            <v>중로</v>
          </cell>
          <cell r="B120" t="str">
            <v>2</v>
          </cell>
          <cell r="C120" t="str">
            <v>12</v>
          </cell>
          <cell r="D120">
            <v>1</v>
          </cell>
          <cell r="E120" t="str">
            <v>+</v>
          </cell>
          <cell r="F120">
            <v>5</v>
          </cell>
          <cell r="G120">
            <v>4</v>
          </cell>
          <cell r="H120" t="str">
            <v>+</v>
          </cell>
          <cell r="I120">
            <v>10</v>
          </cell>
          <cell r="J120" t="str">
            <v>L,R</v>
          </cell>
          <cell r="M120">
            <v>130</v>
          </cell>
        </row>
        <row r="121">
          <cell r="D121">
            <v>5</v>
          </cell>
          <cell r="E121" t="str">
            <v>+</v>
          </cell>
          <cell r="F121">
            <v>15</v>
          </cell>
          <cell r="G121">
            <v>9</v>
          </cell>
          <cell r="H121" t="str">
            <v>+</v>
          </cell>
          <cell r="I121">
            <v>15</v>
          </cell>
          <cell r="J121" t="str">
            <v>L,R</v>
          </cell>
          <cell r="M121">
            <v>160</v>
          </cell>
        </row>
        <row r="122">
          <cell r="D122">
            <v>11</v>
          </cell>
          <cell r="E122" t="str">
            <v>+</v>
          </cell>
          <cell r="F122">
            <v>15</v>
          </cell>
          <cell r="G122">
            <v>17</v>
          </cell>
          <cell r="H122" t="str">
            <v>+</v>
          </cell>
          <cell r="I122">
            <v>15</v>
          </cell>
          <cell r="J122" t="str">
            <v>L,R</v>
          </cell>
          <cell r="M122">
            <v>240</v>
          </cell>
        </row>
        <row r="123">
          <cell r="A123" t="str">
            <v>중로</v>
          </cell>
          <cell r="B123" t="str">
            <v>2</v>
          </cell>
          <cell r="C123" t="str">
            <v>12</v>
          </cell>
          <cell r="D123" t="str">
            <v>소          계</v>
          </cell>
          <cell r="K123">
            <v>0</v>
          </cell>
          <cell r="L123">
            <v>0</v>
          </cell>
          <cell r="M123">
            <v>530</v>
          </cell>
        </row>
        <row r="124">
          <cell r="A124" t="str">
            <v>중로</v>
          </cell>
          <cell r="B124" t="str">
            <v>2</v>
          </cell>
          <cell r="C124" t="str">
            <v>13</v>
          </cell>
          <cell r="D124">
            <v>4</v>
          </cell>
          <cell r="E124" t="str">
            <v>+</v>
          </cell>
          <cell r="F124">
            <v>0</v>
          </cell>
          <cell r="G124">
            <v>14</v>
          </cell>
          <cell r="H124" t="str">
            <v>+</v>
          </cell>
          <cell r="I124">
            <v>5</v>
          </cell>
          <cell r="J124" t="str">
            <v>L,R</v>
          </cell>
          <cell r="K124">
            <v>410</v>
          </cell>
        </row>
        <row r="125">
          <cell r="A125" t="str">
            <v>중로</v>
          </cell>
          <cell r="B125" t="str">
            <v>2</v>
          </cell>
          <cell r="C125" t="str">
            <v>13</v>
          </cell>
          <cell r="D125" t="str">
            <v>소          계</v>
          </cell>
          <cell r="K125">
            <v>410</v>
          </cell>
          <cell r="L125">
            <v>0</v>
          </cell>
          <cell r="M125">
            <v>0</v>
          </cell>
        </row>
        <row r="126">
          <cell r="A126" t="str">
            <v>중로</v>
          </cell>
          <cell r="B126" t="str">
            <v>2</v>
          </cell>
          <cell r="C126" t="str">
            <v>14</v>
          </cell>
          <cell r="D126">
            <v>1</v>
          </cell>
          <cell r="E126" t="str">
            <v>+</v>
          </cell>
          <cell r="F126">
            <v>5</v>
          </cell>
          <cell r="G126">
            <v>4</v>
          </cell>
          <cell r="H126" t="str">
            <v>+</v>
          </cell>
          <cell r="I126">
            <v>10</v>
          </cell>
          <cell r="J126" t="str">
            <v>L,R</v>
          </cell>
          <cell r="M126">
            <v>130</v>
          </cell>
        </row>
        <row r="127">
          <cell r="D127">
            <v>5</v>
          </cell>
          <cell r="E127" t="str">
            <v>+</v>
          </cell>
          <cell r="F127">
            <v>15</v>
          </cell>
          <cell r="G127">
            <v>9</v>
          </cell>
          <cell r="H127" t="str">
            <v>+</v>
          </cell>
          <cell r="I127">
            <v>15</v>
          </cell>
          <cell r="J127" t="str">
            <v>L,R</v>
          </cell>
          <cell r="M127">
            <v>160</v>
          </cell>
        </row>
        <row r="128">
          <cell r="D128">
            <v>11</v>
          </cell>
          <cell r="E128" t="str">
            <v>+</v>
          </cell>
          <cell r="F128">
            <v>10</v>
          </cell>
          <cell r="G128">
            <v>17</v>
          </cell>
          <cell r="H128" t="str">
            <v>+</v>
          </cell>
          <cell r="I128">
            <v>15</v>
          </cell>
          <cell r="J128" t="str">
            <v>L,R</v>
          </cell>
          <cell r="M128">
            <v>250</v>
          </cell>
        </row>
        <row r="129">
          <cell r="A129" t="str">
            <v>중로</v>
          </cell>
          <cell r="B129" t="str">
            <v>2</v>
          </cell>
          <cell r="C129" t="str">
            <v>14</v>
          </cell>
          <cell r="D129" t="str">
            <v>소          계</v>
          </cell>
          <cell r="K129">
            <v>0</v>
          </cell>
          <cell r="L129">
            <v>0</v>
          </cell>
          <cell r="M129">
            <v>540</v>
          </cell>
        </row>
        <row r="130">
          <cell r="A130" t="str">
            <v>중로</v>
          </cell>
          <cell r="B130" t="str">
            <v>2</v>
          </cell>
          <cell r="C130" t="str">
            <v>15</v>
          </cell>
          <cell r="D130">
            <v>3</v>
          </cell>
          <cell r="E130" t="str">
            <v>+</v>
          </cell>
          <cell r="F130">
            <v>15</v>
          </cell>
          <cell r="G130">
            <v>14</v>
          </cell>
          <cell r="H130" t="str">
            <v>+</v>
          </cell>
          <cell r="I130">
            <v>5</v>
          </cell>
          <cell r="J130" t="str">
            <v>L,R</v>
          </cell>
          <cell r="M130">
            <v>420</v>
          </cell>
        </row>
        <row r="131">
          <cell r="A131" t="str">
            <v>중로</v>
          </cell>
          <cell r="B131" t="str">
            <v>2</v>
          </cell>
          <cell r="C131" t="str">
            <v>15</v>
          </cell>
          <cell r="D131" t="str">
            <v>소          계</v>
          </cell>
          <cell r="K131">
            <v>0</v>
          </cell>
          <cell r="L131">
            <v>0</v>
          </cell>
          <cell r="M131">
            <v>420</v>
          </cell>
        </row>
        <row r="132">
          <cell r="A132" t="str">
            <v>중로</v>
          </cell>
          <cell r="B132" t="str">
            <v>2</v>
          </cell>
          <cell r="C132" t="str">
            <v>16</v>
          </cell>
          <cell r="D132">
            <v>0</v>
          </cell>
          <cell r="E132" t="str">
            <v>+</v>
          </cell>
          <cell r="F132">
            <v>15</v>
          </cell>
          <cell r="G132">
            <v>5</v>
          </cell>
          <cell r="H132" t="str">
            <v>+</v>
          </cell>
          <cell r="I132">
            <v>0</v>
          </cell>
          <cell r="J132" t="str">
            <v>L,R</v>
          </cell>
          <cell r="M132">
            <v>170</v>
          </cell>
        </row>
        <row r="133">
          <cell r="A133" t="str">
            <v>중로</v>
          </cell>
          <cell r="B133" t="str">
            <v>2</v>
          </cell>
          <cell r="C133" t="str">
            <v>16</v>
          </cell>
          <cell r="D133" t="str">
            <v>소          계</v>
          </cell>
          <cell r="K133">
            <v>0</v>
          </cell>
          <cell r="L133">
            <v>0</v>
          </cell>
          <cell r="M133">
            <v>170</v>
          </cell>
        </row>
        <row r="134">
          <cell r="A134" t="str">
            <v>중로</v>
          </cell>
          <cell r="B134" t="str">
            <v>2</v>
          </cell>
          <cell r="C134" t="str">
            <v>17</v>
          </cell>
          <cell r="D134">
            <v>1</v>
          </cell>
          <cell r="E134" t="str">
            <v>+</v>
          </cell>
          <cell r="F134">
            <v>5</v>
          </cell>
          <cell r="G134">
            <v>2</v>
          </cell>
          <cell r="H134" t="str">
            <v>+</v>
          </cell>
          <cell r="I134">
            <v>10</v>
          </cell>
          <cell r="J134" t="str">
            <v>L,R</v>
          </cell>
          <cell r="M134">
            <v>50</v>
          </cell>
        </row>
        <row r="135">
          <cell r="D135">
            <v>4</v>
          </cell>
          <cell r="E135" t="str">
            <v>+</v>
          </cell>
          <cell r="F135">
            <v>5</v>
          </cell>
          <cell r="G135">
            <v>5</v>
          </cell>
          <cell r="H135" t="str">
            <v>+</v>
          </cell>
          <cell r="I135">
            <v>5</v>
          </cell>
          <cell r="J135" t="str">
            <v>L,R</v>
          </cell>
          <cell r="M135">
            <v>40</v>
          </cell>
        </row>
        <row r="136">
          <cell r="D136">
            <v>7</v>
          </cell>
          <cell r="E136" t="str">
            <v>+</v>
          </cell>
          <cell r="F136">
            <v>0</v>
          </cell>
          <cell r="G136">
            <v>11</v>
          </cell>
          <cell r="H136" t="str">
            <v>+</v>
          </cell>
          <cell r="I136">
            <v>0</v>
          </cell>
          <cell r="J136" t="str">
            <v>L,R</v>
          </cell>
          <cell r="M136">
            <v>160</v>
          </cell>
        </row>
        <row r="137">
          <cell r="D137">
            <v>12</v>
          </cell>
          <cell r="E137" t="str">
            <v>+</v>
          </cell>
          <cell r="F137">
            <v>15</v>
          </cell>
          <cell r="G137">
            <v>22</v>
          </cell>
          <cell r="H137" t="str">
            <v>+</v>
          </cell>
          <cell r="I137">
            <v>15</v>
          </cell>
          <cell r="J137" t="str">
            <v>L,R</v>
          </cell>
          <cell r="M137">
            <v>400</v>
          </cell>
        </row>
        <row r="138">
          <cell r="A138" t="str">
            <v>중로</v>
          </cell>
          <cell r="B138" t="str">
            <v>2</v>
          </cell>
          <cell r="C138" t="str">
            <v>17</v>
          </cell>
          <cell r="D138" t="str">
            <v>소          계</v>
          </cell>
          <cell r="K138">
            <v>0</v>
          </cell>
          <cell r="L138">
            <v>0</v>
          </cell>
          <cell r="M138">
            <v>650</v>
          </cell>
        </row>
        <row r="139">
          <cell r="A139" t="str">
            <v>중로</v>
          </cell>
          <cell r="B139" t="str">
            <v>2</v>
          </cell>
          <cell r="C139" t="str">
            <v>18</v>
          </cell>
          <cell r="D139">
            <v>4</v>
          </cell>
          <cell r="E139" t="str">
            <v>+</v>
          </cell>
          <cell r="F139">
            <v>5</v>
          </cell>
          <cell r="G139">
            <v>14</v>
          </cell>
          <cell r="H139" t="str">
            <v>+</v>
          </cell>
          <cell r="I139">
            <v>5</v>
          </cell>
          <cell r="J139" t="str">
            <v>L,R</v>
          </cell>
          <cell r="K139">
            <v>400</v>
          </cell>
        </row>
        <row r="140">
          <cell r="A140" t="str">
            <v>중로</v>
          </cell>
          <cell r="B140" t="str">
            <v>2</v>
          </cell>
          <cell r="C140" t="str">
            <v>18</v>
          </cell>
          <cell r="D140" t="str">
            <v>소          계</v>
          </cell>
          <cell r="K140">
            <v>400</v>
          </cell>
          <cell r="L140">
            <v>0</v>
          </cell>
          <cell r="M140">
            <v>0</v>
          </cell>
        </row>
        <row r="141">
          <cell r="A141" t="str">
            <v>중로</v>
          </cell>
          <cell r="B141" t="str">
            <v>2</v>
          </cell>
          <cell r="C141" t="str">
            <v>19</v>
          </cell>
          <cell r="D141">
            <v>4</v>
          </cell>
          <cell r="E141" t="str">
            <v>+</v>
          </cell>
          <cell r="F141">
            <v>5</v>
          </cell>
          <cell r="G141">
            <v>9</v>
          </cell>
          <cell r="H141" t="str">
            <v>+</v>
          </cell>
          <cell r="I141">
            <v>15</v>
          </cell>
          <cell r="J141" t="str">
            <v>L,R</v>
          </cell>
          <cell r="M141">
            <v>220</v>
          </cell>
        </row>
        <row r="142">
          <cell r="D142">
            <v>11</v>
          </cell>
          <cell r="E142" t="str">
            <v>+</v>
          </cell>
          <cell r="F142">
            <v>15</v>
          </cell>
          <cell r="G142">
            <v>20</v>
          </cell>
          <cell r="H142" t="str">
            <v>+</v>
          </cell>
          <cell r="I142">
            <v>15</v>
          </cell>
          <cell r="J142" t="str">
            <v>L,R</v>
          </cell>
          <cell r="M142">
            <v>360</v>
          </cell>
        </row>
        <row r="143">
          <cell r="A143" t="str">
            <v>중로</v>
          </cell>
          <cell r="B143" t="str">
            <v>2</v>
          </cell>
          <cell r="C143" t="str">
            <v>19</v>
          </cell>
          <cell r="D143" t="str">
            <v>소          계</v>
          </cell>
          <cell r="K143">
            <v>0</v>
          </cell>
          <cell r="L143">
            <v>0</v>
          </cell>
          <cell r="M143">
            <v>580</v>
          </cell>
        </row>
        <row r="144">
          <cell r="A144" t="str">
            <v>중로</v>
          </cell>
          <cell r="B144" t="str">
            <v>2</v>
          </cell>
          <cell r="C144" t="str">
            <v>20</v>
          </cell>
          <cell r="D144">
            <v>1</v>
          </cell>
          <cell r="E144" t="str">
            <v>+</v>
          </cell>
          <cell r="F144">
            <v>5</v>
          </cell>
          <cell r="G144">
            <v>14</v>
          </cell>
          <cell r="H144" t="str">
            <v>+</v>
          </cell>
          <cell r="I144">
            <v>5</v>
          </cell>
          <cell r="J144" t="str">
            <v>L,R</v>
          </cell>
          <cell r="M144">
            <v>520</v>
          </cell>
        </row>
        <row r="145">
          <cell r="A145" t="str">
            <v>중로</v>
          </cell>
          <cell r="B145" t="str">
            <v>2</v>
          </cell>
          <cell r="C145" t="str">
            <v>20</v>
          </cell>
          <cell r="D145" t="str">
            <v>소          계</v>
          </cell>
          <cell r="K145">
            <v>0</v>
          </cell>
          <cell r="L145">
            <v>0</v>
          </cell>
          <cell r="M145">
            <v>520</v>
          </cell>
        </row>
        <row r="146">
          <cell r="A146" t="str">
            <v>중로</v>
          </cell>
          <cell r="B146" t="str">
            <v>2</v>
          </cell>
          <cell r="C146" t="str">
            <v>21</v>
          </cell>
          <cell r="D146">
            <v>1</v>
          </cell>
          <cell r="E146" t="str">
            <v>+</v>
          </cell>
          <cell r="F146">
            <v>5</v>
          </cell>
          <cell r="G146">
            <v>17</v>
          </cell>
          <cell r="H146" t="str">
            <v>+</v>
          </cell>
          <cell r="I146">
            <v>15</v>
          </cell>
          <cell r="J146" t="str">
            <v>L,R</v>
          </cell>
          <cell r="M146">
            <v>660</v>
          </cell>
        </row>
        <row r="147">
          <cell r="A147" t="str">
            <v>중로</v>
          </cell>
          <cell r="B147" t="str">
            <v>2</v>
          </cell>
          <cell r="C147" t="str">
            <v>21</v>
          </cell>
          <cell r="D147" t="str">
            <v>소          계</v>
          </cell>
          <cell r="K147">
            <v>0</v>
          </cell>
          <cell r="L147">
            <v>0</v>
          </cell>
          <cell r="M147">
            <v>660</v>
          </cell>
        </row>
        <row r="148">
          <cell r="A148" t="str">
            <v>중로</v>
          </cell>
          <cell r="B148" t="str">
            <v>2</v>
          </cell>
          <cell r="C148" t="str">
            <v>22</v>
          </cell>
          <cell r="D148">
            <v>5</v>
          </cell>
          <cell r="E148" t="str">
            <v>+</v>
          </cell>
          <cell r="F148">
            <v>5</v>
          </cell>
          <cell r="G148">
            <v>15</v>
          </cell>
          <cell r="H148" t="str">
            <v>+</v>
          </cell>
          <cell r="I148">
            <v>15</v>
          </cell>
          <cell r="J148" t="str">
            <v>L,R</v>
          </cell>
          <cell r="M148">
            <v>420</v>
          </cell>
        </row>
        <row r="149">
          <cell r="A149" t="str">
            <v>중로</v>
          </cell>
          <cell r="B149" t="str">
            <v>2</v>
          </cell>
          <cell r="C149" t="str">
            <v>22</v>
          </cell>
          <cell r="D149" t="str">
            <v>소          계</v>
          </cell>
          <cell r="K149">
            <v>0</v>
          </cell>
          <cell r="L149">
            <v>0</v>
          </cell>
          <cell r="M149">
            <v>420</v>
          </cell>
        </row>
        <row r="150">
          <cell r="A150" t="str">
            <v>중로</v>
          </cell>
          <cell r="B150" t="str">
            <v>2</v>
          </cell>
          <cell r="C150" t="str">
            <v>23</v>
          </cell>
          <cell r="D150">
            <v>1</v>
          </cell>
          <cell r="E150" t="str">
            <v>+</v>
          </cell>
          <cell r="F150">
            <v>8.48</v>
          </cell>
          <cell r="G150">
            <v>17</v>
          </cell>
          <cell r="H150" t="str">
            <v>+</v>
          </cell>
          <cell r="I150">
            <v>10</v>
          </cell>
          <cell r="J150" t="str">
            <v>L,R</v>
          </cell>
          <cell r="M150">
            <v>643.04</v>
          </cell>
        </row>
        <row r="151">
          <cell r="A151" t="str">
            <v>중로</v>
          </cell>
          <cell r="B151" t="str">
            <v>2</v>
          </cell>
          <cell r="C151" t="str">
            <v>23</v>
          </cell>
          <cell r="D151" t="str">
            <v>소          계</v>
          </cell>
          <cell r="K151">
            <v>0</v>
          </cell>
          <cell r="L151">
            <v>0</v>
          </cell>
          <cell r="M151">
            <v>643.04</v>
          </cell>
        </row>
        <row r="152">
          <cell r="A152" t="str">
            <v>중로</v>
          </cell>
          <cell r="B152" t="str">
            <v>2</v>
          </cell>
          <cell r="C152" t="str">
            <v>25</v>
          </cell>
          <cell r="D152">
            <v>2</v>
          </cell>
          <cell r="E152" t="str">
            <v>+</v>
          </cell>
          <cell r="F152">
            <v>0</v>
          </cell>
          <cell r="G152">
            <v>19</v>
          </cell>
          <cell r="H152" t="str">
            <v>+</v>
          </cell>
          <cell r="I152">
            <v>4.82</v>
          </cell>
          <cell r="J152" t="str">
            <v>L,R</v>
          </cell>
          <cell r="M152">
            <v>689.64</v>
          </cell>
        </row>
        <row r="153">
          <cell r="A153" t="str">
            <v>중로</v>
          </cell>
          <cell r="B153" t="str">
            <v>2</v>
          </cell>
          <cell r="C153" t="str">
            <v>25</v>
          </cell>
          <cell r="D153" t="str">
            <v>소          계</v>
          </cell>
          <cell r="K153">
            <v>0</v>
          </cell>
          <cell r="L153">
            <v>0</v>
          </cell>
          <cell r="M153">
            <v>689.64</v>
          </cell>
        </row>
        <row r="154">
          <cell r="A154" t="str">
            <v>중로</v>
          </cell>
          <cell r="B154" t="str">
            <v>2</v>
          </cell>
          <cell r="C154" t="str">
            <v>26</v>
          </cell>
          <cell r="D154">
            <v>1</v>
          </cell>
          <cell r="E154" t="str">
            <v>+</v>
          </cell>
          <cell r="F154">
            <v>8.5</v>
          </cell>
          <cell r="G154">
            <v>3</v>
          </cell>
          <cell r="H154" t="str">
            <v>+</v>
          </cell>
          <cell r="I154">
            <v>12.47</v>
          </cell>
          <cell r="J154" t="str">
            <v>L,R</v>
          </cell>
          <cell r="M154">
            <v>87.94</v>
          </cell>
        </row>
        <row r="155">
          <cell r="A155" t="str">
            <v>중로</v>
          </cell>
          <cell r="B155" t="str">
            <v>2</v>
          </cell>
          <cell r="C155" t="str">
            <v>26</v>
          </cell>
          <cell r="D155" t="str">
            <v>소          계</v>
          </cell>
          <cell r="K155">
            <v>0</v>
          </cell>
          <cell r="L155">
            <v>0</v>
          </cell>
          <cell r="M155">
            <v>87.94</v>
          </cell>
        </row>
        <row r="156">
          <cell r="A156" t="str">
            <v>중로</v>
          </cell>
          <cell r="B156" t="str">
            <v>3</v>
          </cell>
          <cell r="C156" t="str">
            <v>1</v>
          </cell>
          <cell r="D156">
            <v>0</v>
          </cell>
          <cell r="E156" t="str">
            <v>+</v>
          </cell>
          <cell r="F156">
            <v>10.25</v>
          </cell>
          <cell r="G156">
            <v>5</v>
          </cell>
          <cell r="H156" t="str">
            <v>+</v>
          </cell>
          <cell r="I156">
            <v>11.77</v>
          </cell>
          <cell r="J156" t="str">
            <v>L,R</v>
          </cell>
          <cell r="K156">
            <v>203.04</v>
          </cell>
        </row>
        <row r="157">
          <cell r="A157" t="str">
            <v>중로</v>
          </cell>
          <cell r="B157" t="str">
            <v>3</v>
          </cell>
          <cell r="C157" t="str">
            <v>1</v>
          </cell>
          <cell r="D157" t="str">
            <v>소          계</v>
          </cell>
          <cell r="K157">
            <v>203.04</v>
          </cell>
          <cell r="L157">
            <v>0</v>
          </cell>
          <cell r="M157">
            <v>0</v>
          </cell>
        </row>
        <row r="158">
          <cell r="A158" t="str">
            <v>중로</v>
          </cell>
          <cell r="B158" t="str">
            <v>3</v>
          </cell>
          <cell r="C158" t="str">
            <v>2</v>
          </cell>
          <cell r="D158">
            <v>0</v>
          </cell>
          <cell r="E158" t="str">
            <v>+</v>
          </cell>
          <cell r="F158">
            <v>15.5</v>
          </cell>
          <cell r="G158">
            <v>2</v>
          </cell>
          <cell r="H158" t="str">
            <v>+</v>
          </cell>
          <cell r="I158">
            <v>5</v>
          </cell>
          <cell r="J158" t="str">
            <v>L,R</v>
          </cell>
          <cell r="K158">
            <v>59</v>
          </cell>
        </row>
        <row r="159">
          <cell r="D159">
            <v>3</v>
          </cell>
          <cell r="E159" t="str">
            <v>+</v>
          </cell>
          <cell r="F159">
            <v>10</v>
          </cell>
          <cell r="G159">
            <v>4</v>
          </cell>
          <cell r="H159" t="str">
            <v>+</v>
          </cell>
          <cell r="I159">
            <v>18.86</v>
          </cell>
          <cell r="J159" t="str">
            <v>L,R</v>
          </cell>
          <cell r="K159">
            <v>57.72</v>
          </cell>
        </row>
        <row r="160">
          <cell r="A160" t="str">
            <v>중로</v>
          </cell>
          <cell r="B160" t="str">
            <v>3</v>
          </cell>
          <cell r="C160" t="str">
            <v>2</v>
          </cell>
          <cell r="D160" t="str">
            <v>소          계</v>
          </cell>
          <cell r="K160">
            <v>116.72</v>
          </cell>
          <cell r="L160">
            <v>0</v>
          </cell>
          <cell r="M160">
            <v>0</v>
          </cell>
        </row>
        <row r="161">
          <cell r="A161" t="str">
            <v>중로</v>
          </cell>
          <cell r="B161" t="str">
            <v>3</v>
          </cell>
          <cell r="C161" t="str">
            <v>3</v>
          </cell>
          <cell r="D161">
            <v>0</v>
          </cell>
          <cell r="E161" t="str">
            <v>+</v>
          </cell>
          <cell r="F161">
            <v>15</v>
          </cell>
          <cell r="G161">
            <v>5</v>
          </cell>
          <cell r="H161" t="str">
            <v>+</v>
          </cell>
          <cell r="I161">
            <v>10</v>
          </cell>
          <cell r="J161" t="str">
            <v>L,R</v>
          </cell>
          <cell r="K161">
            <v>190</v>
          </cell>
        </row>
        <row r="162">
          <cell r="A162" t="str">
            <v>중로</v>
          </cell>
          <cell r="B162" t="str">
            <v>3</v>
          </cell>
          <cell r="C162" t="str">
            <v>3</v>
          </cell>
          <cell r="D162" t="str">
            <v>소          계</v>
          </cell>
          <cell r="K162">
            <v>190</v>
          </cell>
          <cell r="L162">
            <v>0</v>
          </cell>
          <cell r="M162">
            <v>0</v>
          </cell>
        </row>
        <row r="163">
          <cell r="A163" t="str">
            <v>중로</v>
          </cell>
          <cell r="B163" t="str">
            <v>3</v>
          </cell>
          <cell r="C163" t="str">
            <v>4</v>
          </cell>
          <cell r="D163">
            <v>0</v>
          </cell>
          <cell r="E163" t="str">
            <v>+</v>
          </cell>
          <cell r="F163">
            <v>16</v>
          </cell>
          <cell r="G163">
            <v>2</v>
          </cell>
          <cell r="H163" t="str">
            <v>+</v>
          </cell>
          <cell r="I163">
            <v>5</v>
          </cell>
          <cell r="J163" t="str">
            <v>L,R</v>
          </cell>
          <cell r="K163">
            <v>58</v>
          </cell>
        </row>
        <row r="164">
          <cell r="D164">
            <v>3</v>
          </cell>
          <cell r="E164" t="str">
            <v>+</v>
          </cell>
          <cell r="F164">
            <v>10</v>
          </cell>
          <cell r="G164">
            <v>4</v>
          </cell>
          <cell r="H164" t="str">
            <v>+</v>
          </cell>
          <cell r="I164">
            <v>18.86</v>
          </cell>
          <cell r="J164" t="str">
            <v>L,R</v>
          </cell>
          <cell r="K164">
            <v>57.72</v>
          </cell>
        </row>
        <row r="165">
          <cell r="A165" t="str">
            <v>중로</v>
          </cell>
          <cell r="B165" t="str">
            <v>3</v>
          </cell>
          <cell r="C165" t="str">
            <v>4</v>
          </cell>
          <cell r="D165" t="str">
            <v>소          계</v>
          </cell>
          <cell r="K165">
            <v>115.72</v>
          </cell>
          <cell r="L165">
            <v>0</v>
          </cell>
          <cell r="M165">
            <v>0</v>
          </cell>
        </row>
        <row r="166">
          <cell r="A166" t="str">
            <v>중로</v>
          </cell>
          <cell r="B166" t="str">
            <v>3</v>
          </cell>
          <cell r="C166" t="str">
            <v>5</v>
          </cell>
          <cell r="D166">
            <v>1</v>
          </cell>
          <cell r="E166" t="str">
            <v>+</v>
          </cell>
          <cell r="F166">
            <v>0</v>
          </cell>
          <cell r="G166">
            <v>3</v>
          </cell>
          <cell r="H166" t="str">
            <v>+</v>
          </cell>
          <cell r="I166">
            <v>7</v>
          </cell>
          <cell r="J166" t="str">
            <v>L,R</v>
          </cell>
          <cell r="K166">
            <v>94</v>
          </cell>
        </row>
        <row r="167">
          <cell r="A167" t="str">
            <v>중로</v>
          </cell>
          <cell r="B167" t="str">
            <v>3</v>
          </cell>
          <cell r="C167" t="str">
            <v>5</v>
          </cell>
          <cell r="D167" t="str">
            <v>소          계</v>
          </cell>
          <cell r="K167">
            <v>94</v>
          </cell>
          <cell r="L167">
            <v>0</v>
          </cell>
          <cell r="M167">
            <v>0</v>
          </cell>
        </row>
        <row r="168">
          <cell r="A168" t="str">
            <v>중로</v>
          </cell>
          <cell r="B168" t="str">
            <v>3</v>
          </cell>
          <cell r="C168" t="str">
            <v>6</v>
          </cell>
          <cell r="D168">
            <v>1</v>
          </cell>
          <cell r="E168" t="str">
            <v>+</v>
          </cell>
          <cell r="F168">
            <v>5</v>
          </cell>
          <cell r="G168">
            <v>1</v>
          </cell>
          <cell r="H168" t="str">
            <v>+</v>
          </cell>
          <cell r="I168">
            <v>14.8</v>
          </cell>
          <cell r="J168" t="str">
            <v>L,R</v>
          </cell>
          <cell r="K168">
            <v>19.600000000000001</v>
          </cell>
        </row>
        <row r="169">
          <cell r="D169">
            <v>2</v>
          </cell>
          <cell r="E169" t="str">
            <v>+</v>
          </cell>
          <cell r="F169">
            <v>15</v>
          </cell>
          <cell r="G169">
            <v>5</v>
          </cell>
          <cell r="H169" t="str">
            <v>+</v>
          </cell>
          <cell r="I169">
            <v>5</v>
          </cell>
          <cell r="J169" t="str">
            <v>L,R</v>
          </cell>
          <cell r="K169">
            <v>100</v>
          </cell>
        </row>
        <row r="170">
          <cell r="D170">
            <v>6</v>
          </cell>
          <cell r="E170" t="str">
            <v>+</v>
          </cell>
          <cell r="F170">
            <v>10</v>
          </cell>
          <cell r="G170">
            <v>9</v>
          </cell>
          <cell r="H170" t="str">
            <v>+</v>
          </cell>
          <cell r="I170">
            <v>0</v>
          </cell>
          <cell r="J170" t="str">
            <v>L,R</v>
          </cell>
          <cell r="K170">
            <v>100</v>
          </cell>
        </row>
        <row r="171">
          <cell r="D171">
            <v>10</v>
          </cell>
          <cell r="E171" t="str">
            <v>+</v>
          </cell>
          <cell r="F171">
            <v>1</v>
          </cell>
          <cell r="G171">
            <v>13</v>
          </cell>
          <cell r="H171" t="str">
            <v>+</v>
          </cell>
          <cell r="I171">
            <v>18</v>
          </cell>
          <cell r="J171" t="str">
            <v>L,R</v>
          </cell>
          <cell r="K171">
            <v>154</v>
          </cell>
        </row>
        <row r="172">
          <cell r="D172">
            <v>15</v>
          </cell>
          <cell r="E172" t="str">
            <v>+</v>
          </cell>
          <cell r="F172">
            <v>5</v>
          </cell>
          <cell r="G172">
            <v>20</v>
          </cell>
          <cell r="H172" t="str">
            <v>+</v>
          </cell>
          <cell r="I172">
            <v>15</v>
          </cell>
          <cell r="J172" t="str">
            <v>L,R</v>
          </cell>
          <cell r="K172">
            <v>220</v>
          </cell>
        </row>
        <row r="173">
          <cell r="A173" t="str">
            <v>중로</v>
          </cell>
          <cell r="B173" t="str">
            <v>3</v>
          </cell>
          <cell r="C173" t="str">
            <v>6</v>
          </cell>
          <cell r="D173" t="str">
            <v>소          계</v>
          </cell>
          <cell r="K173">
            <v>593.6</v>
          </cell>
          <cell r="L173">
            <v>0</v>
          </cell>
          <cell r="M173">
            <v>0</v>
          </cell>
        </row>
        <row r="174">
          <cell r="A174" t="str">
            <v>중로</v>
          </cell>
          <cell r="B174" t="str">
            <v>3</v>
          </cell>
          <cell r="C174" t="str">
            <v>7</v>
          </cell>
          <cell r="D174">
            <v>0</v>
          </cell>
          <cell r="E174" t="str">
            <v>+</v>
          </cell>
          <cell r="F174">
            <v>12</v>
          </cell>
          <cell r="G174">
            <v>1</v>
          </cell>
          <cell r="H174" t="str">
            <v>+</v>
          </cell>
          <cell r="I174">
            <v>15.78</v>
          </cell>
          <cell r="J174" t="str">
            <v>L,R</v>
          </cell>
          <cell r="K174">
            <v>47.56</v>
          </cell>
        </row>
        <row r="175">
          <cell r="A175" t="str">
            <v>중로</v>
          </cell>
          <cell r="B175" t="str">
            <v>3</v>
          </cell>
          <cell r="C175" t="str">
            <v>7</v>
          </cell>
          <cell r="D175" t="str">
            <v>소          계</v>
          </cell>
          <cell r="K175">
            <v>47.56</v>
          </cell>
          <cell r="L175">
            <v>0</v>
          </cell>
          <cell r="M175">
            <v>0</v>
          </cell>
        </row>
        <row r="176">
          <cell r="A176" t="str">
            <v>중로</v>
          </cell>
          <cell r="B176" t="str">
            <v>3</v>
          </cell>
          <cell r="C176" t="str">
            <v>8</v>
          </cell>
          <cell r="D176">
            <v>0</v>
          </cell>
          <cell r="E176" t="str">
            <v>+</v>
          </cell>
          <cell r="F176">
            <v>9</v>
          </cell>
          <cell r="G176">
            <v>1</v>
          </cell>
          <cell r="H176" t="str">
            <v>+</v>
          </cell>
          <cell r="I176">
            <v>13.78</v>
          </cell>
          <cell r="J176" t="str">
            <v>L,R</v>
          </cell>
          <cell r="K176">
            <v>49.56</v>
          </cell>
        </row>
        <row r="177">
          <cell r="A177" t="str">
            <v>중로</v>
          </cell>
          <cell r="B177" t="str">
            <v>3</v>
          </cell>
          <cell r="C177" t="str">
            <v>8</v>
          </cell>
          <cell r="D177" t="str">
            <v>소          계</v>
          </cell>
          <cell r="K177">
            <v>49.56</v>
          </cell>
          <cell r="L177">
            <v>0</v>
          </cell>
          <cell r="M177">
            <v>0</v>
          </cell>
        </row>
        <row r="178">
          <cell r="A178" t="str">
            <v>중로</v>
          </cell>
          <cell r="B178" t="str">
            <v>3</v>
          </cell>
          <cell r="C178" t="str">
            <v>9</v>
          </cell>
          <cell r="D178">
            <v>0</v>
          </cell>
          <cell r="E178" t="str">
            <v>+</v>
          </cell>
          <cell r="F178">
            <v>15</v>
          </cell>
          <cell r="G178">
            <v>1</v>
          </cell>
          <cell r="H178" t="str">
            <v>+</v>
          </cell>
          <cell r="I178">
            <v>17.28</v>
          </cell>
          <cell r="J178" t="str">
            <v>L,R</v>
          </cell>
          <cell r="K178">
            <v>44.56</v>
          </cell>
        </row>
        <row r="179">
          <cell r="A179" t="str">
            <v>중로</v>
          </cell>
          <cell r="B179" t="str">
            <v>3</v>
          </cell>
          <cell r="C179" t="str">
            <v>9</v>
          </cell>
          <cell r="D179" t="str">
            <v>소          계</v>
          </cell>
          <cell r="K179">
            <v>44.56</v>
          </cell>
          <cell r="L179">
            <v>0</v>
          </cell>
          <cell r="M179">
            <v>0</v>
          </cell>
        </row>
        <row r="180">
          <cell r="A180" t="str">
            <v>소로</v>
          </cell>
          <cell r="B180" t="str">
            <v>3</v>
          </cell>
          <cell r="C180" t="str">
            <v>1</v>
          </cell>
          <cell r="D180">
            <v>0</v>
          </cell>
          <cell r="E180" t="str">
            <v>+</v>
          </cell>
          <cell r="F180">
            <v>7.5</v>
          </cell>
          <cell r="G180">
            <v>3</v>
          </cell>
          <cell r="H180" t="str">
            <v>+</v>
          </cell>
          <cell r="I180">
            <v>2.08</v>
          </cell>
          <cell r="J180" t="str">
            <v>L,R</v>
          </cell>
          <cell r="K180">
            <v>109.16</v>
          </cell>
        </row>
        <row r="181">
          <cell r="A181" t="str">
            <v>소로</v>
          </cell>
          <cell r="B181" t="str">
            <v>3</v>
          </cell>
          <cell r="C181" t="str">
            <v>1</v>
          </cell>
          <cell r="D181" t="str">
            <v>소          계</v>
          </cell>
          <cell r="K181">
            <v>109.16</v>
          </cell>
          <cell r="L181">
            <v>0</v>
          </cell>
          <cell r="M181">
            <v>0</v>
          </cell>
        </row>
        <row r="182">
          <cell r="A182" t="str">
            <v>소로</v>
          </cell>
          <cell r="B182" t="str">
            <v>3</v>
          </cell>
          <cell r="C182" t="str">
            <v>2</v>
          </cell>
          <cell r="D182">
            <v>0</v>
          </cell>
          <cell r="E182" t="str">
            <v>+</v>
          </cell>
          <cell r="F182">
            <v>6</v>
          </cell>
          <cell r="G182">
            <v>2</v>
          </cell>
          <cell r="H182" t="str">
            <v>+</v>
          </cell>
          <cell r="I182">
            <v>13.94</v>
          </cell>
          <cell r="J182" t="str">
            <v>L,R</v>
          </cell>
          <cell r="K182">
            <v>95.88</v>
          </cell>
        </row>
        <row r="183">
          <cell r="A183" t="str">
            <v>소로</v>
          </cell>
          <cell r="B183" t="str">
            <v>3</v>
          </cell>
          <cell r="C183" t="str">
            <v>2</v>
          </cell>
          <cell r="D183" t="str">
            <v>소          계</v>
          </cell>
          <cell r="K183">
            <v>95.88</v>
          </cell>
          <cell r="L183">
            <v>0</v>
          </cell>
          <cell r="M183">
            <v>0</v>
          </cell>
        </row>
        <row r="184">
          <cell r="A184" t="str">
            <v>소로</v>
          </cell>
          <cell r="B184" t="str">
            <v>3</v>
          </cell>
          <cell r="C184" t="str">
            <v>3</v>
          </cell>
          <cell r="D184">
            <v>0</v>
          </cell>
          <cell r="E184" t="str">
            <v>+</v>
          </cell>
          <cell r="F184">
            <v>19</v>
          </cell>
          <cell r="G184">
            <v>2</v>
          </cell>
          <cell r="H184" t="str">
            <v>+</v>
          </cell>
          <cell r="I184">
            <v>11.48</v>
          </cell>
          <cell r="J184" t="str">
            <v>L,R</v>
          </cell>
          <cell r="K184">
            <v>64.959999999999994</v>
          </cell>
        </row>
        <row r="185">
          <cell r="A185" t="str">
            <v>소로</v>
          </cell>
          <cell r="B185" t="str">
            <v>3</v>
          </cell>
          <cell r="C185" t="str">
            <v>3</v>
          </cell>
          <cell r="D185" t="str">
            <v>소          계</v>
          </cell>
          <cell r="K185">
            <v>64.959999999999994</v>
          </cell>
          <cell r="L185">
            <v>0</v>
          </cell>
          <cell r="M185">
            <v>0</v>
          </cell>
        </row>
        <row r="186">
          <cell r="A186" t="str">
            <v>소로</v>
          </cell>
          <cell r="B186" t="str">
            <v>3</v>
          </cell>
          <cell r="C186" t="str">
            <v>4</v>
          </cell>
          <cell r="D186">
            <v>0</v>
          </cell>
          <cell r="E186" t="str">
            <v>+</v>
          </cell>
          <cell r="F186">
            <v>12.5</v>
          </cell>
          <cell r="G186">
            <v>3</v>
          </cell>
          <cell r="H186" t="str">
            <v>+</v>
          </cell>
          <cell r="I186">
            <v>0.44</v>
          </cell>
          <cell r="J186" t="str">
            <v>L,R</v>
          </cell>
          <cell r="K186">
            <v>95.88</v>
          </cell>
        </row>
        <row r="187">
          <cell r="A187" t="str">
            <v>소로</v>
          </cell>
          <cell r="B187" t="str">
            <v>3</v>
          </cell>
          <cell r="C187" t="str">
            <v>4</v>
          </cell>
          <cell r="D187" t="str">
            <v>소          계</v>
          </cell>
          <cell r="K187">
            <v>95.88</v>
          </cell>
          <cell r="L187">
            <v>0</v>
          </cell>
          <cell r="M187">
            <v>0</v>
          </cell>
        </row>
        <row r="188">
          <cell r="E188" t="str">
            <v/>
          </cell>
          <cell r="H188" t="str">
            <v/>
          </cell>
          <cell r="K188" t="str">
            <v/>
          </cell>
          <cell r="L188" t="str">
            <v/>
          </cell>
          <cell r="M188" t="str">
            <v/>
          </cell>
        </row>
        <row r="189">
          <cell r="E189" t="str">
            <v/>
          </cell>
          <cell r="H189" t="str">
            <v/>
          </cell>
          <cell r="K189" t="str">
            <v/>
          </cell>
          <cell r="L189" t="str">
            <v/>
          </cell>
          <cell r="M189" t="str">
            <v/>
          </cell>
        </row>
        <row r="190">
          <cell r="E190" t="str">
            <v/>
          </cell>
          <cell r="H190" t="str">
            <v/>
          </cell>
          <cell r="K190" t="str">
            <v/>
          </cell>
          <cell r="L190" t="str">
            <v/>
          </cell>
          <cell r="M190" t="str">
            <v/>
          </cell>
        </row>
        <row r="191">
          <cell r="E191" t="str">
            <v/>
          </cell>
          <cell r="H191" t="str">
            <v/>
          </cell>
          <cell r="K191" t="str">
            <v/>
          </cell>
          <cell r="L191" t="str">
            <v/>
          </cell>
          <cell r="M191" t="str">
            <v/>
          </cell>
        </row>
        <row r="192">
          <cell r="E192" t="str">
            <v/>
          </cell>
          <cell r="H192" t="str">
            <v/>
          </cell>
          <cell r="K192" t="str">
            <v/>
          </cell>
          <cell r="L192" t="str">
            <v/>
          </cell>
          <cell r="M192" t="str">
            <v/>
          </cell>
        </row>
        <row r="193">
          <cell r="E193" t="str">
            <v/>
          </cell>
          <cell r="H193" t="str">
            <v/>
          </cell>
          <cell r="K193" t="str">
            <v/>
          </cell>
          <cell r="L193" t="str">
            <v/>
          </cell>
          <cell r="M193" t="str">
            <v/>
          </cell>
        </row>
        <row r="194">
          <cell r="E194" t="str">
            <v/>
          </cell>
          <cell r="H194" t="str">
            <v/>
          </cell>
          <cell r="K194" t="str">
            <v/>
          </cell>
          <cell r="L194" t="str">
            <v/>
          </cell>
          <cell r="M194" t="str">
            <v/>
          </cell>
        </row>
        <row r="195">
          <cell r="E195" t="str">
            <v/>
          </cell>
          <cell r="H195" t="str">
            <v/>
          </cell>
          <cell r="K195" t="str">
            <v/>
          </cell>
          <cell r="L195" t="str">
            <v/>
          </cell>
          <cell r="M195" t="str">
            <v/>
          </cell>
        </row>
        <row r="196">
          <cell r="E196" t="str">
            <v/>
          </cell>
          <cell r="H196" t="str">
            <v/>
          </cell>
          <cell r="K196" t="str">
            <v/>
          </cell>
          <cell r="L196" t="str">
            <v/>
          </cell>
          <cell r="M196" t="str">
            <v/>
          </cell>
        </row>
        <row r="197">
          <cell r="E197" t="str">
            <v/>
          </cell>
          <cell r="H197" t="str">
            <v/>
          </cell>
          <cell r="K197" t="str">
            <v/>
          </cell>
          <cell r="L197" t="str">
            <v/>
          </cell>
          <cell r="M197" t="str">
            <v/>
          </cell>
        </row>
        <row r="198">
          <cell r="E198" t="str">
            <v/>
          </cell>
          <cell r="H198" t="str">
            <v/>
          </cell>
          <cell r="K198" t="str">
            <v/>
          </cell>
          <cell r="L198" t="str">
            <v/>
          </cell>
          <cell r="M198" t="str">
            <v/>
          </cell>
        </row>
        <row r="199">
          <cell r="E199" t="str">
            <v/>
          </cell>
          <cell r="H199" t="str">
            <v/>
          </cell>
          <cell r="K199" t="str">
            <v/>
          </cell>
          <cell r="L199" t="str">
            <v/>
          </cell>
          <cell r="M199" t="str">
            <v/>
          </cell>
        </row>
        <row r="200">
          <cell r="E200" t="str">
            <v/>
          </cell>
          <cell r="H200" t="str">
            <v/>
          </cell>
          <cell r="K200" t="str">
            <v/>
          </cell>
          <cell r="L200" t="str">
            <v/>
          </cell>
          <cell r="M200" t="str">
            <v/>
          </cell>
        </row>
        <row r="201">
          <cell r="E201" t="str">
            <v/>
          </cell>
          <cell r="H201" t="str">
            <v/>
          </cell>
          <cell r="K201" t="str">
            <v/>
          </cell>
          <cell r="L201" t="str">
            <v/>
          </cell>
          <cell r="M201" t="str">
            <v/>
          </cell>
        </row>
        <row r="202">
          <cell r="E202" t="str">
            <v/>
          </cell>
          <cell r="H202" t="str">
            <v/>
          </cell>
          <cell r="K202" t="str">
            <v/>
          </cell>
          <cell r="L202" t="str">
            <v/>
          </cell>
          <cell r="M202" t="str">
            <v/>
          </cell>
        </row>
        <row r="203">
          <cell r="E203" t="str">
            <v/>
          </cell>
          <cell r="H203" t="str">
            <v/>
          </cell>
          <cell r="K203" t="str">
            <v/>
          </cell>
          <cell r="L203" t="str">
            <v/>
          </cell>
          <cell r="M203" t="str">
            <v/>
          </cell>
        </row>
        <row r="204">
          <cell r="E204" t="str">
            <v/>
          </cell>
          <cell r="H204" t="str">
            <v/>
          </cell>
          <cell r="K204" t="str">
            <v/>
          </cell>
          <cell r="L204" t="str">
            <v/>
          </cell>
          <cell r="M204" t="str">
            <v/>
          </cell>
        </row>
        <row r="205">
          <cell r="E205" t="str">
            <v/>
          </cell>
          <cell r="H205" t="str">
            <v/>
          </cell>
          <cell r="K205" t="str">
            <v/>
          </cell>
          <cell r="L205" t="str">
            <v/>
          </cell>
          <cell r="M205" t="str">
            <v/>
          </cell>
        </row>
        <row r="206">
          <cell r="E206" t="str">
            <v/>
          </cell>
          <cell r="H206" t="str">
            <v/>
          </cell>
          <cell r="K206" t="str">
            <v/>
          </cell>
          <cell r="L206" t="str">
            <v/>
          </cell>
          <cell r="M206" t="str">
            <v/>
          </cell>
        </row>
        <row r="207">
          <cell r="E207" t="str">
            <v/>
          </cell>
          <cell r="H207" t="str">
            <v/>
          </cell>
          <cell r="K207" t="str">
            <v/>
          </cell>
          <cell r="L207" t="str">
            <v/>
          </cell>
          <cell r="M207" t="str">
            <v/>
          </cell>
        </row>
        <row r="208">
          <cell r="E208" t="str">
            <v/>
          </cell>
          <cell r="H208" t="str">
            <v/>
          </cell>
          <cell r="K208" t="str">
            <v/>
          </cell>
          <cell r="L208" t="str">
            <v/>
          </cell>
          <cell r="M208" t="str">
            <v/>
          </cell>
        </row>
        <row r="209">
          <cell r="E209" t="str">
            <v/>
          </cell>
          <cell r="H209" t="str">
            <v/>
          </cell>
          <cell r="K209" t="str">
            <v/>
          </cell>
          <cell r="L209" t="str">
            <v/>
          </cell>
          <cell r="M209" t="str">
            <v/>
          </cell>
        </row>
        <row r="210">
          <cell r="E210" t="str">
            <v/>
          </cell>
          <cell r="H210" t="str">
            <v/>
          </cell>
          <cell r="K210" t="str">
            <v/>
          </cell>
          <cell r="L210" t="str">
            <v/>
          </cell>
          <cell r="M210" t="str">
            <v/>
          </cell>
        </row>
        <row r="211">
          <cell r="E211" t="str">
            <v/>
          </cell>
          <cell r="H211" t="str">
            <v/>
          </cell>
          <cell r="K211" t="str">
            <v/>
          </cell>
          <cell r="L211" t="str">
            <v/>
          </cell>
          <cell r="M211" t="str">
            <v/>
          </cell>
        </row>
        <row r="212">
          <cell r="E212" t="str">
            <v/>
          </cell>
          <cell r="H212" t="str">
            <v/>
          </cell>
          <cell r="K212" t="str">
            <v/>
          </cell>
          <cell r="L212" t="str">
            <v/>
          </cell>
          <cell r="M212" t="str">
            <v/>
          </cell>
        </row>
        <row r="213">
          <cell r="E213" t="str">
            <v/>
          </cell>
          <cell r="H213" t="str">
            <v/>
          </cell>
          <cell r="K213" t="str">
            <v/>
          </cell>
          <cell r="L213" t="str">
            <v/>
          </cell>
          <cell r="M213" t="str">
            <v/>
          </cell>
        </row>
        <row r="214">
          <cell r="E214" t="str">
            <v/>
          </cell>
          <cell r="H214" t="str">
            <v/>
          </cell>
          <cell r="K214" t="str">
            <v/>
          </cell>
          <cell r="L214" t="str">
            <v/>
          </cell>
          <cell r="M214" t="str">
            <v/>
          </cell>
        </row>
        <row r="215">
          <cell r="E215" t="str">
            <v/>
          </cell>
          <cell r="H215" t="str">
            <v/>
          </cell>
          <cell r="K215" t="str">
            <v/>
          </cell>
          <cell r="L215" t="str">
            <v/>
          </cell>
          <cell r="M215" t="str">
            <v/>
          </cell>
        </row>
        <row r="216">
          <cell r="E216" t="str">
            <v/>
          </cell>
          <cell r="H216" t="str">
            <v/>
          </cell>
          <cell r="K216" t="str">
            <v/>
          </cell>
          <cell r="L216" t="str">
            <v/>
          </cell>
          <cell r="M216" t="str">
            <v/>
          </cell>
        </row>
        <row r="217">
          <cell r="E217" t="str">
            <v/>
          </cell>
          <cell r="H217" t="str">
            <v/>
          </cell>
          <cell r="K217" t="str">
            <v/>
          </cell>
          <cell r="L217" t="str">
            <v/>
          </cell>
          <cell r="M217" t="str">
            <v/>
          </cell>
        </row>
        <row r="218">
          <cell r="E218" t="str">
            <v/>
          </cell>
          <cell r="H218" t="str">
            <v/>
          </cell>
          <cell r="K218" t="str">
            <v/>
          </cell>
          <cell r="L218" t="str">
            <v/>
          </cell>
          <cell r="M218" t="str">
            <v/>
          </cell>
        </row>
        <row r="219">
          <cell r="E219" t="str">
            <v/>
          </cell>
          <cell r="H219" t="str">
            <v/>
          </cell>
          <cell r="K219" t="str">
            <v/>
          </cell>
          <cell r="L219" t="str">
            <v/>
          </cell>
          <cell r="M219" t="str">
            <v/>
          </cell>
        </row>
        <row r="220">
          <cell r="E220" t="str">
            <v/>
          </cell>
          <cell r="H220" t="str">
            <v/>
          </cell>
          <cell r="K220" t="str">
            <v/>
          </cell>
          <cell r="L220" t="str">
            <v/>
          </cell>
          <cell r="M220" t="str">
            <v/>
          </cell>
        </row>
        <row r="221">
          <cell r="E221" t="str">
            <v/>
          </cell>
          <cell r="H221" t="str">
            <v/>
          </cell>
          <cell r="K221" t="str">
            <v/>
          </cell>
          <cell r="L221" t="str">
            <v/>
          </cell>
          <cell r="M221" t="str">
            <v/>
          </cell>
        </row>
        <row r="222">
          <cell r="E222" t="str">
            <v/>
          </cell>
          <cell r="H222" t="str">
            <v/>
          </cell>
          <cell r="K222" t="str">
            <v/>
          </cell>
          <cell r="L222" t="str">
            <v/>
          </cell>
          <cell r="M222" t="str">
            <v/>
          </cell>
        </row>
        <row r="223">
          <cell r="E223" t="str">
            <v/>
          </cell>
          <cell r="H223" t="str">
            <v/>
          </cell>
          <cell r="K223" t="str">
            <v/>
          </cell>
          <cell r="L223" t="str">
            <v/>
          </cell>
          <cell r="M223" t="str">
            <v/>
          </cell>
        </row>
        <row r="224">
          <cell r="E224" t="str">
            <v/>
          </cell>
          <cell r="H224" t="str">
            <v/>
          </cell>
          <cell r="K224" t="str">
            <v/>
          </cell>
          <cell r="L224" t="str">
            <v/>
          </cell>
          <cell r="M224" t="str">
            <v/>
          </cell>
        </row>
        <row r="225">
          <cell r="E225" t="str">
            <v/>
          </cell>
          <cell r="H225" t="str">
            <v/>
          </cell>
          <cell r="K225" t="str">
            <v/>
          </cell>
          <cell r="L225" t="str">
            <v/>
          </cell>
          <cell r="M225" t="str">
            <v/>
          </cell>
        </row>
        <row r="226">
          <cell r="E226" t="str">
            <v/>
          </cell>
          <cell r="H226" t="str">
            <v/>
          </cell>
          <cell r="K226" t="str">
            <v/>
          </cell>
          <cell r="L226" t="str">
            <v/>
          </cell>
          <cell r="M226" t="str">
            <v/>
          </cell>
        </row>
        <row r="227">
          <cell r="E227" t="str">
            <v/>
          </cell>
          <cell r="H227" t="str">
            <v/>
          </cell>
          <cell r="K227" t="str">
            <v/>
          </cell>
          <cell r="L227" t="str">
            <v/>
          </cell>
          <cell r="M227" t="str">
            <v/>
          </cell>
        </row>
        <row r="228">
          <cell r="E228" t="str">
            <v/>
          </cell>
          <cell r="H228" t="str">
            <v/>
          </cell>
          <cell r="K228" t="str">
            <v/>
          </cell>
          <cell r="L228" t="str">
            <v/>
          </cell>
          <cell r="M228" t="str">
            <v/>
          </cell>
        </row>
        <row r="229">
          <cell r="E229" t="str">
            <v/>
          </cell>
          <cell r="H229" t="str">
            <v/>
          </cell>
          <cell r="K229" t="str">
            <v/>
          </cell>
          <cell r="L229" t="str">
            <v/>
          </cell>
          <cell r="M229" t="str">
            <v/>
          </cell>
        </row>
        <row r="230">
          <cell r="E230" t="str">
            <v/>
          </cell>
          <cell r="H230" t="str">
            <v/>
          </cell>
          <cell r="K230" t="str">
            <v/>
          </cell>
          <cell r="L230" t="str">
            <v/>
          </cell>
          <cell r="M230" t="str">
            <v/>
          </cell>
        </row>
        <row r="231">
          <cell r="E231" t="str">
            <v/>
          </cell>
          <cell r="H231" t="str">
            <v/>
          </cell>
          <cell r="K231" t="str">
            <v/>
          </cell>
          <cell r="L231" t="str">
            <v/>
          </cell>
          <cell r="M231" t="str">
            <v/>
          </cell>
        </row>
        <row r="232">
          <cell r="E232" t="str">
            <v/>
          </cell>
          <cell r="H232" t="str">
            <v/>
          </cell>
          <cell r="K232" t="str">
            <v/>
          </cell>
          <cell r="L232" t="str">
            <v/>
          </cell>
          <cell r="M232" t="str">
            <v/>
          </cell>
        </row>
        <row r="233">
          <cell r="E233" t="str">
            <v/>
          </cell>
          <cell r="H233" t="str">
            <v/>
          </cell>
          <cell r="K233" t="str">
            <v/>
          </cell>
          <cell r="L233" t="str">
            <v/>
          </cell>
          <cell r="M233" t="str">
            <v/>
          </cell>
        </row>
        <row r="234">
          <cell r="E234" t="str">
            <v/>
          </cell>
          <cell r="H234" t="str">
            <v/>
          </cell>
          <cell r="K234" t="str">
            <v/>
          </cell>
          <cell r="L234" t="str">
            <v/>
          </cell>
          <cell r="M234" t="str">
            <v/>
          </cell>
        </row>
        <row r="235">
          <cell r="E235" t="str">
            <v/>
          </cell>
          <cell r="H235" t="str">
            <v/>
          </cell>
          <cell r="K235" t="str">
            <v/>
          </cell>
          <cell r="L235" t="str">
            <v/>
          </cell>
          <cell r="M235" t="str">
            <v/>
          </cell>
        </row>
        <row r="236">
          <cell r="E236" t="str">
            <v/>
          </cell>
          <cell r="H236" t="str">
            <v/>
          </cell>
          <cell r="K236" t="str">
            <v/>
          </cell>
          <cell r="L236" t="str">
            <v/>
          </cell>
          <cell r="M236" t="str">
            <v/>
          </cell>
        </row>
        <row r="237">
          <cell r="E237" t="str">
            <v/>
          </cell>
          <cell r="H237" t="str">
            <v/>
          </cell>
          <cell r="K237" t="str">
            <v/>
          </cell>
          <cell r="L237" t="str">
            <v/>
          </cell>
          <cell r="M237" t="str">
            <v/>
          </cell>
        </row>
        <row r="238">
          <cell r="E238" t="str">
            <v/>
          </cell>
          <cell r="H238" t="str">
            <v/>
          </cell>
          <cell r="K238" t="str">
            <v/>
          </cell>
          <cell r="L238" t="str">
            <v/>
          </cell>
          <cell r="M238" t="str">
            <v/>
          </cell>
        </row>
        <row r="239">
          <cell r="E239" t="str">
            <v/>
          </cell>
          <cell r="H239" t="str">
            <v/>
          </cell>
          <cell r="K239" t="str">
            <v/>
          </cell>
          <cell r="L239" t="str">
            <v/>
          </cell>
          <cell r="M239" t="str">
            <v/>
          </cell>
        </row>
        <row r="240">
          <cell r="E240" t="str">
            <v/>
          </cell>
          <cell r="H240" t="str">
            <v/>
          </cell>
          <cell r="K240" t="str">
            <v/>
          </cell>
          <cell r="L240" t="str">
            <v/>
          </cell>
          <cell r="M240" t="str">
            <v/>
          </cell>
        </row>
        <row r="241">
          <cell r="E241" t="str">
            <v/>
          </cell>
          <cell r="H241" t="str">
            <v/>
          </cell>
          <cell r="K241" t="str">
            <v/>
          </cell>
          <cell r="L241" t="str">
            <v/>
          </cell>
          <cell r="M241" t="str">
            <v/>
          </cell>
        </row>
        <row r="242">
          <cell r="E242" t="str">
            <v/>
          </cell>
          <cell r="H242" t="str">
            <v/>
          </cell>
          <cell r="K242" t="str">
            <v/>
          </cell>
          <cell r="L242" t="str">
            <v/>
          </cell>
          <cell r="M242" t="str">
            <v/>
          </cell>
        </row>
        <row r="243">
          <cell r="E243" t="str">
            <v/>
          </cell>
          <cell r="H243" t="str">
            <v/>
          </cell>
          <cell r="K243" t="str">
            <v/>
          </cell>
          <cell r="L243" t="str">
            <v/>
          </cell>
          <cell r="M243" t="str">
            <v/>
          </cell>
        </row>
        <row r="244">
          <cell r="E244" t="str">
            <v/>
          </cell>
          <cell r="H244" t="str">
            <v/>
          </cell>
          <cell r="K244" t="str">
            <v/>
          </cell>
          <cell r="L244" t="str">
            <v/>
          </cell>
          <cell r="M244" t="str">
            <v/>
          </cell>
        </row>
        <row r="245">
          <cell r="E245" t="str">
            <v/>
          </cell>
          <cell r="H245" t="str">
            <v/>
          </cell>
          <cell r="K245" t="str">
            <v/>
          </cell>
          <cell r="L245" t="str">
            <v/>
          </cell>
          <cell r="M245" t="str">
            <v/>
          </cell>
        </row>
        <row r="246">
          <cell r="E246" t="str">
            <v/>
          </cell>
          <cell r="H246" t="str">
            <v/>
          </cell>
          <cell r="K246" t="str">
            <v/>
          </cell>
          <cell r="L246" t="str">
            <v/>
          </cell>
          <cell r="M246" t="str">
            <v/>
          </cell>
        </row>
        <row r="247">
          <cell r="E247" t="str">
            <v/>
          </cell>
          <cell r="H247" t="str">
            <v/>
          </cell>
          <cell r="K247" t="str">
            <v/>
          </cell>
          <cell r="L247" t="str">
            <v/>
          </cell>
          <cell r="M247" t="str">
            <v/>
          </cell>
        </row>
        <row r="248">
          <cell r="E248" t="str">
            <v/>
          </cell>
          <cell r="H248" t="str">
            <v/>
          </cell>
          <cell r="K248" t="str">
            <v/>
          </cell>
          <cell r="L248" t="str">
            <v/>
          </cell>
          <cell r="M248" t="str">
            <v/>
          </cell>
        </row>
        <row r="249">
          <cell r="E249" t="str">
            <v/>
          </cell>
          <cell r="H249" t="str">
            <v/>
          </cell>
          <cell r="K249" t="str">
            <v/>
          </cell>
          <cell r="L249" t="str">
            <v/>
          </cell>
          <cell r="M249" t="str">
            <v/>
          </cell>
        </row>
        <row r="250">
          <cell r="E250" t="str">
            <v/>
          </cell>
          <cell r="H250" t="str">
            <v/>
          </cell>
          <cell r="K250" t="str">
            <v/>
          </cell>
          <cell r="L250" t="str">
            <v/>
          </cell>
          <cell r="M250" t="str">
            <v/>
          </cell>
        </row>
        <row r="251">
          <cell r="E251" t="str">
            <v/>
          </cell>
          <cell r="H251" t="str">
            <v/>
          </cell>
          <cell r="K251" t="str">
            <v/>
          </cell>
          <cell r="L251" t="str">
            <v/>
          </cell>
          <cell r="M251" t="str">
            <v/>
          </cell>
        </row>
        <row r="252">
          <cell r="E252" t="str">
            <v/>
          </cell>
          <cell r="H252" t="str">
            <v/>
          </cell>
          <cell r="K252" t="str">
            <v/>
          </cell>
          <cell r="L252" t="str">
            <v/>
          </cell>
          <cell r="M252" t="str">
            <v/>
          </cell>
        </row>
        <row r="253">
          <cell r="E253" t="str">
            <v/>
          </cell>
          <cell r="H253" t="str">
            <v/>
          </cell>
          <cell r="K253" t="str">
            <v/>
          </cell>
          <cell r="L253" t="str">
            <v/>
          </cell>
          <cell r="M253" t="str">
            <v/>
          </cell>
        </row>
        <row r="254">
          <cell r="E254" t="str">
            <v/>
          </cell>
          <cell r="H254" t="str">
            <v/>
          </cell>
          <cell r="K254" t="str">
            <v/>
          </cell>
          <cell r="L254" t="str">
            <v/>
          </cell>
          <cell r="M254" t="str">
            <v/>
          </cell>
        </row>
        <row r="255">
          <cell r="E255" t="str">
            <v/>
          </cell>
          <cell r="H255" t="str">
            <v/>
          </cell>
          <cell r="K255" t="str">
            <v/>
          </cell>
          <cell r="L255" t="str">
            <v/>
          </cell>
          <cell r="M255" t="str">
            <v/>
          </cell>
        </row>
        <row r="256">
          <cell r="E256" t="str">
            <v/>
          </cell>
          <cell r="H256" t="str">
            <v/>
          </cell>
          <cell r="K256" t="str">
            <v/>
          </cell>
          <cell r="L256" t="str">
            <v/>
          </cell>
          <cell r="M256" t="str">
            <v/>
          </cell>
        </row>
        <row r="257">
          <cell r="E257" t="str">
            <v/>
          </cell>
          <cell r="H257" t="str">
            <v/>
          </cell>
          <cell r="K257" t="str">
            <v/>
          </cell>
          <cell r="L257" t="str">
            <v/>
          </cell>
          <cell r="M257" t="str">
            <v/>
          </cell>
        </row>
        <row r="258">
          <cell r="E258" t="str">
            <v/>
          </cell>
          <cell r="H258" t="str">
            <v/>
          </cell>
          <cell r="K258" t="str">
            <v/>
          </cell>
          <cell r="L258" t="str">
            <v/>
          </cell>
          <cell r="M258" t="str">
            <v/>
          </cell>
        </row>
        <row r="259">
          <cell r="E259" t="str">
            <v/>
          </cell>
          <cell r="H259" t="str">
            <v/>
          </cell>
          <cell r="K259" t="str">
            <v/>
          </cell>
          <cell r="L259" t="str">
            <v/>
          </cell>
          <cell r="M259" t="str">
            <v/>
          </cell>
        </row>
        <row r="260">
          <cell r="E260" t="str">
            <v/>
          </cell>
          <cell r="H260" t="str">
            <v/>
          </cell>
          <cell r="K260" t="str">
            <v/>
          </cell>
          <cell r="L260" t="str">
            <v/>
          </cell>
          <cell r="M260" t="str">
            <v/>
          </cell>
        </row>
        <row r="261">
          <cell r="E261" t="str">
            <v/>
          </cell>
          <cell r="H261" t="str">
            <v/>
          </cell>
          <cell r="K261" t="str">
            <v/>
          </cell>
          <cell r="L261" t="str">
            <v/>
          </cell>
          <cell r="M261" t="str">
            <v/>
          </cell>
        </row>
        <row r="262">
          <cell r="E262" t="str">
            <v/>
          </cell>
          <cell r="H262" t="str">
            <v/>
          </cell>
          <cell r="K262" t="str">
            <v/>
          </cell>
          <cell r="L262" t="str">
            <v/>
          </cell>
          <cell r="M262" t="str">
            <v/>
          </cell>
        </row>
        <row r="263">
          <cell r="E263" t="str">
            <v/>
          </cell>
          <cell r="H263" t="str">
            <v/>
          </cell>
          <cell r="K263" t="str">
            <v/>
          </cell>
          <cell r="L263" t="str">
            <v/>
          </cell>
          <cell r="M263" t="str">
            <v/>
          </cell>
        </row>
        <row r="264">
          <cell r="E264" t="str">
            <v/>
          </cell>
          <cell r="H264" t="str">
            <v/>
          </cell>
          <cell r="K264" t="str">
            <v/>
          </cell>
          <cell r="L264" t="str">
            <v/>
          </cell>
          <cell r="M264" t="str">
            <v/>
          </cell>
        </row>
        <row r="265">
          <cell r="E265" t="str">
            <v/>
          </cell>
          <cell r="H265" t="str">
            <v/>
          </cell>
          <cell r="K265" t="str">
            <v/>
          </cell>
          <cell r="L265" t="str">
            <v/>
          </cell>
          <cell r="M265" t="str">
            <v/>
          </cell>
        </row>
        <row r="266">
          <cell r="E266" t="str">
            <v/>
          </cell>
          <cell r="H266" t="str">
            <v/>
          </cell>
          <cell r="K266" t="str">
            <v/>
          </cell>
          <cell r="L266" t="str">
            <v/>
          </cell>
          <cell r="M266" t="str">
            <v/>
          </cell>
        </row>
        <row r="267">
          <cell r="E267" t="str">
            <v/>
          </cell>
          <cell r="H267" t="str">
            <v/>
          </cell>
          <cell r="K267" t="str">
            <v/>
          </cell>
          <cell r="L267" t="str">
            <v/>
          </cell>
          <cell r="M267" t="str">
            <v/>
          </cell>
        </row>
        <row r="268">
          <cell r="E268" t="str">
            <v/>
          </cell>
          <cell r="H268" t="str">
            <v/>
          </cell>
          <cell r="K268" t="str">
            <v/>
          </cell>
          <cell r="L268" t="str">
            <v/>
          </cell>
          <cell r="M268" t="str">
            <v/>
          </cell>
        </row>
        <row r="269">
          <cell r="E269" t="str">
            <v/>
          </cell>
          <cell r="H269" t="str">
            <v/>
          </cell>
          <cell r="K269" t="str">
            <v/>
          </cell>
          <cell r="L269" t="str">
            <v/>
          </cell>
          <cell r="M269" t="str">
            <v/>
          </cell>
        </row>
        <row r="270">
          <cell r="E270" t="str">
            <v/>
          </cell>
          <cell r="H270" t="str">
            <v/>
          </cell>
          <cell r="K270" t="str">
            <v/>
          </cell>
          <cell r="L270" t="str">
            <v/>
          </cell>
          <cell r="M270" t="str">
            <v/>
          </cell>
        </row>
        <row r="271">
          <cell r="E271" t="str">
            <v/>
          </cell>
          <cell r="H271" t="str">
            <v/>
          </cell>
          <cell r="K271" t="str">
            <v/>
          </cell>
          <cell r="L271" t="str">
            <v/>
          </cell>
          <cell r="M271" t="str">
            <v/>
          </cell>
        </row>
        <row r="272">
          <cell r="E272" t="str">
            <v/>
          </cell>
          <cell r="H272" t="str">
            <v/>
          </cell>
          <cell r="K272" t="str">
            <v/>
          </cell>
          <cell r="L272" t="str">
            <v/>
          </cell>
          <cell r="M272" t="str">
            <v/>
          </cell>
        </row>
        <row r="273">
          <cell r="E273" t="str">
            <v/>
          </cell>
          <cell r="H273" t="str">
            <v/>
          </cell>
          <cell r="K273" t="str">
            <v/>
          </cell>
          <cell r="L273" t="str">
            <v/>
          </cell>
          <cell r="M273" t="str">
            <v/>
          </cell>
        </row>
        <row r="274">
          <cell r="E274" t="str">
            <v/>
          </cell>
          <cell r="H274" t="str">
            <v/>
          </cell>
          <cell r="K274" t="str">
            <v/>
          </cell>
          <cell r="L274" t="str">
            <v/>
          </cell>
          <cell r="M274" t="str">
            <v/>
          </cell>
        </row>
        <row r="275">
          <cell r="E275" t="str">
            <v/>
          </cell>
          <cell r="H275" t="str">
            <v/>
          </cell>
          <cell r="K275" t="str">
            <v/>
          </cell>
          <cell r="L275" t="str">
            <v/>
          </cell>
          <cell r="M275" t="str">
            <v/>
          </cell>
        </row>
        <row r="276">
          <cell r="E276" t="str">
            <v/>
          </cell>
          <cell r="H276" t="str">
            <v/>
          </cell>
          <cell r="K276" t="str">
            <v/>
          </cell>
          <cell r="L276" t="str">
            <v/>
          </cell>
          <cell r="M276" t="str">
            <v/>
          </cell>
        </row>
        <row r="277">
          <cell r="E277" t="str">
            <v/>
          </cell>
          <cell r="H277" t="str">
            <v/>
          </cell>
          <cell r="K277" t="str">
            <v/>
          </cell>
          <cell r="L277" t="str">
            <v/>
          </cell>
          <cell r="M277" t="str">
            <v/>
          </cell>
        </row>
        <row r="278">
          <cell r="E278" t="str">
            <v/>
          </cell>
          <cell r="H278" t="str">
            <v/>
          </cell>
          <cell r="K278" t="str">
            <v/>
          </cell>
          <cell r="L278" t="str">
            <v/>
          </cell>
          <cell r="M278" t="str">
            <v/>
          </cell>
        </row>
        <row r="279">
          <cell r="E279" t="str">
            <v/>
          </cell>
          <cell r="H279" t="str">
            <v/>
          </cell>
          <cell r="K279" t="str">
            <v/>
          </cell>
          <cell r="L279" t="str">
            <v/>
          </cell>
          <cell r="M279" t="str">
            <v/>
          </cell>
        </row>
        <row r="280">
          <cell r="E280" t="str">
            <v/>
          </cell>
          <cell r="H280" t="str">
            <v/>
          </cell>
          <cell r="K280" t="str">
            <v/>
          </cell>
          <cell r="L280" t="str">
            <v/>
          </cell>
          <cell r="M280" t="str">
            <v/>
          </cell>
        </row>
        <row r="281">
          <cell r="E281" t="str">
            <v/>
          </cell>
          <cell r="H281" t="str">
            <v/>
          </cell>
          <cell r="K281" t="str">
            <v/>
          </cell>
          <cell r="L281" t="str">
            <v/>
          </cell>
          <cell r="M281" t="str">
            <v/>
          </cell>
        </row>
        <row r="282">
          <cell r="E282" t="str">
            <v/>
          </cell>
          <cell r="H282" t="str">
            <v/>
          </cell>
          <cell r="K282" t="str">
            <v/>
          </cell>
          <cell r="L282" t="str">
            <v/>
          </cell>
          <cell r="M282" t="str">
            <v/>
          </cell>
        </row>
        <row r="283">
          <cell r="E283" t="str">
            <v/>
          </cell>
          <cell r="H283" t="str">
            <v/>
          </cell>
          <cell r="K283" t="str">
            <v/>
          </cell>
          <cell r="L283" t="str">
            <v/>
          </cell>
          <cell r="M283" t="str">
            <v/>
          </cell>
        </row>
        <row r="284">
          <cell r="E284" t="str">
            <v/>
          </cell>
          <cell r="H284" t="str">
            <v/>
          </cell>
          <cell r="K284" t="str">
            <v/>
          </cell>
          <cell r="L284" t="str">
            <v/>
          </cell>
          <cell r="M284" t="str">
            <v/>
          </cell>
        </row>
        <row r="285">
          <cell r="E285" t="str">
            <v/>
          </cell>
          <cell r="H285" t="str">
            <v/>
          </cell>
          <cell r="K285" t="str">
            <v/>
          </cell>
          <cell r="L285" t="str">
            <v/>
          </cell>
          <cell r="M285" t="str">
            <v/>
          </cell>
        </row>
        <row r="286">
          <cell r="E286" t="str">
            <v/>
          </cell>
          <cell r="H286" t="str">
            <v/>
          </cell>
          <cell r="K286" t="str">
            <v/>
          </cell>
          <cell r="L286" t="str">
            <v/>
          </cell>
          <cell r="M286" t="str">
            <v/>
          </cell>
        </row>
        <row r="287">
          <cell r="E287" t="str">
            <v/>
          </cell>
          <cell r="H287" t="str">
            <v/>
          </cell>
          <cell r="K287" t="str">
            <v/>
          </cell>
          <cell r="L287" t="str">
            <v/>
          </cell>
          <cell r="M287" t="str">
            <v/>
          </cell>
        </row>
        <row r="288">
          <cell r="E288" t="str">
            <v/>
          </cell>
          <cell r="H288" t="str">
            <v/>
          </cell>
          <cell r="K288" t="str">
            <v/>
          </cell>
          <cell r="L288" t="str">
            <v/>
          </cell>
          <cell r="M288" t="str">
            <v/>
          </cell>
        </row>
        <row r="289">
          <cell r="E289" t="str">
            <v/>
          </cell>
          <cell r="H289" t="str">
            <v/>
          </cell>
          <cell r="K289" t="str">
            <v/>
          </cell>
          <cell r="L289" t="str">
            <v/>
          </cell>
          <cell r="M289" t="str">
            <v/>
          </cell>
        </row>
        <row r="290">
          <cell r="E290" t="str">
            <v/>
          </cell>
          <cell r="H290" t="str">
            <v/>
          </cell>
          <cell r="K290" t="str">
            <v/>
          </cell>
          <cell r="L290" t="str">
            <v/>
          </cell>
          <cell r="M290" t="str">
            <v/>
          </cell>
        </row>
        <row r="291">
          <cell r="E291" t="str">
            <v/>
          </cell>
          <cell r="H291" t="str">
            <v/>
          </cell>
          <cell r="K291" t="str">
            <v/>
          </cell>
          <cell r="L291" t="str">
            <v/>
          </cell>
          <cell r="M291" t="str">
            <v/>
          </cell>
        </row>
        <row r="292">
          <cell r="E292" t="str">
            <v/>
          </cell>
          <cell r="H292" t="str">
            <v/>
          </cell>
          <cell r="K292" t="str">
            <v/>
          </cell>
          <cell r="L292" t="str">
            <v/>
          </cell>
          <cell r="M292" t="str">
            <v/>
          </cell>
        </row>
        <row r="293">
          <cell r="E293" t="str">
            <v/>
          </cell>
          <cell r="H293" t="str">
            <v/>
          </cell>
          <cell r="K293" t="str">
            <v/>
          </cell>
          <cell r="L293" t="str">
            <v/>
          </cell>
          <cell r="M293" t="str">
            <v/>
          </cell>
        </row>
        <row r="294">
          <cell r="E294" t="str">
            <v/>
          </cell>
          <cell r="H294" t="str">
            <v/>
          </cell>
          <cell r="K294" t="str">
            <v/>
          </cell>
          <cell r="L294" t="str">
            <v/>
          </cell>
          <cell r="M294" t="str">
            <v/>
          </cell>
        </row>
        <row r="295">
          <cell r="E295" t="str">
            <v/>
          </cell>
          <cell r="H295" t="str">
            <v/>
          </cell>
          <cell r="K295" t="str">
            <v/>
          </cell>
          <cell r="L295" t="str">
            <v/>
          </cell>
          <cell r="M295" t="str">
            <v/>
          </cell>
        </row>
        <row r="296">
          <cell r="E296" t="str">
            <v/>
          </cell>
          <cell r="H296" t="str">
            <v/>
          </cell>
          <cell r="K296" t="str">
            <v/>
          </cell>
          <cell r="L296" t="str">
            <v/>
          </cell>
          <cell r="M296" t="str">
            <v/>
          </cell>
        </row>
        <row r="297">
          <cell r="E297" t="str">
            <v/>
          </cell>
          <cell r="H297" t="str">
            <v/>
          </cell>
          <cell r="K297" t="str">
            <v/>
          </cell>
          <cell r="L297" t="str">
            <v/>
          </cell>
          <cell r="M297" t="str">
            <v/>
          </cell>
        </row>
        <row r="298">
          <cell r="E298" t="str">
            <v/>
          </cell>
          <cell r="H298" t="str">
            <v/>
          </cell>
          <cell r="K298" t="str">
            <v/>
          </cell>
          <cell r="L298" t="str">
            <v/>
          </cell>
          <cell r="M298" t="str">
            <v/>
          </cell>
        </row>
        <row r="299">
          <cell r="E299" t="str">
            <v/>
          </cell>
          <cell r="H299" t="str">
            <v/>
          </cell>
          <cell r="K299" t="str">
            <v/>
          </cell>
          <cell r="L299" t="str">
            <v/>
          </cell>
          <cell r="M299" t="str">
            <v/>
          </cell>
        </row>
        <row r="300">
          <cell r="E300" t="str">
            <v/>
          </cell>
          <cell r="H300" t="str">
            <v/>
          </cell>
          <cell r="K300" t="str">
            <v/>
          </cell>
          <cell r="L300" t="str">
            <v/>
          </cell>
          <cell r="M300" t="str">
            <v/>
          </cell>
        </row>
        <row r="301">
          <cell r="E301" t="str">
            <v/>
          </cell>
          <cell r="H301" t="str">
            <v/>
          </cell>
          <cell r="K301" t="str">
            <v/>
          </cell>
          <cell r="L301" t="str">
            <v/>
          </cell>
          <cell r="M301" t="str">
            <v/>
          </cell>
        </row>
        <row r="302">
          <cell r="E302" t="str">
            <v/>
          </cell>
          <cell r="H302" t="str">
            <v/>
          </cell>
          <cell r="K302" t="str">
            <v/>
          </cell>
          <cell r="L302" t="str">
            <v/>
          </cell>
          <cell r="M302" t="str">
            <v/>
          </cell>
        </row>
        <row r="303">
          <cell r="E303" t="str">
            <v/>
          </cell>
          <cell r="H303" t="str">
            <v/>
          </cell>
          <cell r="K303" t="str">
            <v/>
          </cell>
          <cell r="L303" t="str">
            <v/>
          </cell>
          <cell r="M303" t="str">
            <v/>
          </cell>
        </row>
        <row r="304">
          <cell r="E304" t="str">
            <v/>
          </cell>
          <cell r="H304" t="str">
            <v/>
          </cell>
          <cell r="K304" t="str">
            <v/>
          </cell>
          <cell r="L304" t="str">
            <v/>
          </cell>
          <cell r="M304" t="str">
            <v/>
          </cell>
        </row>
        <row r="305">
          <cell r="E305" t="str">
            <v/>
          </cell>
          <cell r="H305" t="str">
            <v/>
          </cell>
          <cell r="K305" t="str">
            <v/>
          </cell>
          <cell r="L305" t="str">
            <v/>
          </cell>
          <cell r="M305" t="str">
            <v/>
          </cell>
        </row>
        <row r="306">
          <cell r="E306" t="str">
            <v/>
          </cell>
          <cell r="H306" t="str">
            <v/>
          </cell>
          <cell r="K306" t="str">
            <v/>
          </cell>
          <cell r="L306" t="str">
            <v/>
          </cell>
          <cell r="M306" t="str">
            <v/>
          </cell>
        </row>
        <row r="307">
          <cell r="E307" t="str">
            <v/>
          </cell>
          <cell r="H307" t="str">
            <v/>
          </cell>
          <cell r="K307" t="str">
            <v/>
          </cell>
          <cell r="L307" t="str">
            <v/>
          </cell>
          <cell r="M307" t="str">
            <v/>
          </cell>
        </row>
        <row r="308">
          <cell r="E308" t="str">
            <v/>
          </cell>
          <cell r="H308" t="str">
            <v/>
          </cell>
          <cell r="K308" t="str">
            <v/>
          </cell>
          <cell r="L308" t="str">
            <v/>
          </cell>
          <cell r="M308" t="str">
            <v/>
          </cell>
        </row>
        <row r="309">
          <cell r="E309" t="str">
            <v/>
          </cell>
          <cell r="H309" t="str">
            <v/>
          </cell>
          <cell r="K309" t="str">
            <v/>
          </cell>
          <cell r="L309" t="str">
            <v/>
          </cell>
          <cell r="M309" t="str">
            <v/>
          </cell>
        </row>
        <row r="310">
          <cell r="E310" t="str">
            <v/>
          </cell>
          <cell r="H310" t="str">
            <v/>
          </cell>
          <cell r="K310" t="str">
            <v/>
          </cell>
          <cell r="L310" t="str">
            <v/>
          </cell>
          <cell r="M310" t="str">
            <v/>
          </cell>
        </row>
        <row r="311">
          <cell r="E311" t="str">
            <v/>
          </cell>
          <cell r="H311" t="str">
            <v/>
          </cell>
          <cell r="K311" t="str">
            <v/>
          </cell>
          <cell r="L311" t="str">
            <v/>
          </cell>
          <cell r="M311" t="str">
            <v/>
          </cell>
        </row>
        <row r="312">
          <cell r="E312" t="str">
            <v/>
          </cell>
          <cell r="H312" t="str">
            <v/>
          </cell>
          <cell r="K312" t="str">
            <v/>
          </cell>
          <cell r="L312" t="str">
            <v/>
          </cell>
          <cell r="M312" t="str">
            <v/>
          </cell>
        </row>
        <row r="313">
          <cell r="E313" t="str">
            <v/>
          </cell>
          <cell r="H313" t="str">
            <v/>
          </cell>
          <cell r="K313" t="str">
            <v/>
          </cell>
          <cell r="L313" t="str">
            <v/>
          </cell>
          <cell r="M313" t="str">
            <v/>
          </cell>
        </row>
        <row r="314">
          <cell r="E314" t="str">
            <v/>
          </cell>
          <cell r="H314" t="str">
            <v/>
          </cell>
          <cell r="K314" t="str">
            <v/>
          </cell>
          <cell r="L314" t="str">
            <v/>
          </cell>
          <cell r="M314" t="str">
            <v/>
          </cell>
        </row>
        <row r="315">
          <cell r="E315" t="str">
            <v/>
          </cell>
          <cell r="H315" t="str">
            <v/>
          </cell>
          <cell r="K315" t="str">
            <v/>
          </cell>
          <cell r="L315" t="str">
            <v/>
          </cell>
          <cell r="M315" t="str">
            <v/>
          </cell>
        </row>
        <row r="316">
          <cell r="E316" t="str">
            <v/>
          </cell>
          <cell r="H316" t="str">
            <v/>
          </cell>
          <cell r="K316" t="str">
            <v/>
          </cell>
          <cell r="L316" t="str">
            <v/>
          </cell>
          <cell r="M316" t="str">
            <v/>
          </cell>
        </row>
        <row r="317">
          <cell r="E317" t="str">
            <v/>
          </cell>
          <cell r="H317" t="str">
            <v/>
          </cell>
          <cell r="K317" t="str">
            <v/>
          </cell>
          <cell r="L317" t="str">
            <v/>
          </cell>
          <cell r="M317" t="str">
            <v/>
          </cell>
        </row>
        <row r="318">
          <cell r="E318" t="str">
            <v/>
          </cell>
          <cell r="H318" t="str">
            <v/>
          </cell>
          <cell r="K318" t="str">
            <v/>
          </cell>
          <cell r="L318" t="str">
            <v/>
          </cell>
          <cell r="M318" t="str">
            <v/>
          </cell>
        </row>
        <row r="319">
          <cell r="E319" t="str">
            <v/>
          </cell>
          <cell r="H319" t="str">
            <v/>
          </cell>
          <cell r="K319" t="str">
            <v/>
          </cell>
          <cell r="L319" t="str">
            <v/>
          </cell>
          <cell r="M319" t="str">
            <v/>
          </cell>
        </row>
        <row r="320">
          <cell r="E320" t="str">
            <v/>
          </cell>
          <cell r="H320" t="str">
            <v/>
          </cell>
          <cell r="K320" t="str">
            <v/>
          </cell>
          <cell r="L320" t="str">
            <v/>
          </cell>
          <cell r="M320" t="str">
            <v/>
          </cell>
        </row>
        <row r="321">
          <cell r="E321" t="str">
            <v/>
          </cell>
          <cell r="H321" t="str">
            <v/>
          </cell>
          <cell r="K321" t="str">
            <v/>
          </cell>
          <cell r="L321" t="str">
            <v/>
          </cell>
          <cell r="M321" t="str">
            <v/>
          </cell>
        </row>
        <row r="322">
          <cell r="E322" t="str">
            <v/>
          </cell>
          <cell r="H322" t="str">
            <v/>
          </cell>
          <cell r="K322" t="str">
            <v/>
          </cell>
          <cell r="L322" t="str">
            <v/>
          </cell>
          <cell r="M322" t="str">
            <v/>
          </cell>
        </row>
        <row r="323">
          <cell r="E323" t="str">
            <v/>
          </cell>
          <cell r="H323" t="str">
            <v/>
          </cell>
          <cell r="K323" t="str">
            <v/>
          </cell>
          <cell r="L323" t="str">
            <v/>
          </cell>
          <cell r="M323" t="str">
            <v/>
          </cell>
        </row>
        <row r="324">
          <cell r="E324" t="str">
            <v/>
          </cell>
          <cell r="H324" t="str">
            <v/>
          </cell>
          <cell r="K324" t="str">
            <v/>
          </cell>
          <cell r="L324" t="str">
            <v/>
          </cell>
          <cell r="M324" t="str">
            <v/>
          </cell>
        </row>
        <row r="325">
          <cell r="E325" t="str">
            <v/>
          </cell>
          <cell r="H325" t="str">
            <v/>
          </cell>
          <cell r="K325" t="str">
            <v/>
          </cell>
          <cell r="L325" t="str">
            <v/>
          </cell>
          <cell r="M325" t="str">
            <v/>
          </cell>
        </row>
        <row r="326">
          <cell r="E326" t="str">
            <v/>
          </cell>
          <cell r="H326" t="str">
            <v/>
          </cell>
          <cell r="K326" t="str">
            <v/>
          </cell>
          <cell r="L326" t="str">
            <v/>
          </cell>
          <cell r="M326" t="str">
            <v/>
          </cell>
        </row>
        <row r="327">
          <cell r="E327" t="str">
            <v/>
          </cell>
          <cell r="H327" t="str">
            <v/>
          </cell>
          <cell r="K327" t="str">
            <v/>
          </cell>
          <cell r="L327" t="str">
            <v/>
          </cell>
          <cell r="M327" t="str">
            <v/>
          </cell>
        </row>
        <row r="328">
          <cell r="E328" t="str">
            <v/>
          </cell>
          <cell r="H328" t="str">
            <v/>
          </cell>
          <cell r="K328" t="str">
            <v/>
          </cell>
          <cell r="L328" t="str">
            <v/>
          </cell>
          <cell r="M328" t="str">
            <v/>
          </cell>
        </row>
        <row r="329">
          <cell r="E329" t="str">
            <v/>
          </cell>
          <cell r="H329" t="str">
            <v/>
          </cell>
          <cell r="K329" t="str">
            <v/>
          </cell>
          <cell r="L329" t="str">
            <v/>
          </cell>
          <cell r="M329" t="str">
            <v/>
          </cell>
        </row>
        <row r="330">
          <cell r="E330" t="str">
            <v/>
          </cell>
          <cell r="H330" t="str">
            <v/>
          </cell>
          <cell r="K330" t="str">
            <v/>
          </cell>
          <cell r="L330" t="str">
            <v/>
          </cell>
          <cell r="M330" t="str">
            <v/>
          </cell>
        </row>
        <row r="331">
          <cell r="E331" t="str">
            <v/>
          </cell>
          <cell r="H331" t="str">
            <v/>
          </cell>
          <cell r="K331" t="str">
            <v/>
          </cell>
          <cell r="L331" t="str">
            <v/>
          </cell>
          <cell r="M331" t="str">
            <v/>
          </cell>
        </row>
        <row r="332">
          <cell r="E332" t="str">
            <v/>
          </cell>
          <cell r="H332" t="str">
            <v/>
          </cell>
          <cell r="K332" t="str">
            <v/>
          </cell>
          <cell r="L332" t="str">
            <v/>
          </cell>
          <cell r="M332" t="str">
            <v/>
          </cell>
        </row>
        <row r="333">
          <cell r="E333" t="str">
            <v/>
          </cell>
          <cell r="H333" t="str">
            <v/>
          </cell>
          <cell r="K333" t="str">
            <v/>
          </cell>
          <cell r="L333" t="str">
            <v/>
          </cell>
          <cell r="M333" t="str">
            <v/>
          </cell>
        </row>
        <row r="334">
          <cell r="E334" t="str">
            <v/>
          </cell>
          <cell r="H334" t="str">
            <v/>
          </cell>
          <cell r="K334" t="str">
            <v/>
          </cell>
          <cell r="L334" t="str">
            <v/>
          </cell>
          <cell r="M334" t="str">
            <v/>
          </cell>
        </row>
        <row r="335">
          <cell r="E335" t="str">
            <v/>
          </cell>
          <cell r="H335" t="str">
            <v/>
          </cell>
          <cell r="K335" t="str">
            <v/>
          </cell>
          <cell r="L335" t="str">
            <v/>
          </cell>
          <cell r="M335" t="str">
            <v/>
          </cell>
        </row>
        <row r="336">
          <cell r="E336" t="str">
            <v/>
          </cell>
          <cell r="H336" t="str">
            <v/>
          </cell>
          <cell r="K336" t="str">
            <v/>
          </cell>
          <cell r="L336" t="str">
            <v/>
          </cell>
          <cell r="M336" t="str">
            <v/>
          </cell>
        </row>
        <row r="337">
          <cell r="E337" t="str">
            <v/>
          </cell>
          <cell r="H337" t="str">
            <v/>
          </cell>
          <cell r="K337" t="str">
            <v/>
          </cell>
          <cell r="L337" t="str">
            <v/>
          </cell>
          <cell r="M337" t="str">
            <v/>
          </cell>
        </row>
        <row r="338">
          <cell r="E338" t="str">
            <v/>
          </cell>
          <cell r="H338" t="str">
            <v/>
          </cell>
          <cell r="K338" t="str">
            <v/>
          </cell>
          <cell r="L338" t="str">
            <v/>
          </cell>
          <cell r="M338" t="str">
            <v/>
          </cell>
        </row>
        <row r="339">
          <cell r="E339" t="str">
            <v/>
          </cell>
          <cell r="H339" t="str">
            <v/>
          </cell>
          <cell r="K339" t="str">
            <v/>
          </cell>
          <cell r="L339" t="str">
            <v/>
          </cell>
          <cell r="M339" t="str">
            <v/>
          </cell>
        </row>
        <row r="340">
          <cell r="E340" t="str">
            <v/>
          </cell>
          <cell r="H340" t="str">
            <v/>
          </cell>
          <cell r="K340" t="str">
            <v/>
          </cell>
          <cell r="L340" t="str">
            <v/>
          </cell>
          <cell r="M340" t="str">
            <v/>
          </cell>
        </row>
        <row r="341">
          <cell r="E341" t="str">
            <v/>
          </cell>
          <cell r="H341" t="str">
            <v/>
          </cell>
          <cell r="K341" t="str">
            <v/>
          </cell>
          <cell r="L341" t="str">
            <v/>
          </cell>
          <cell r="M341" t="str">
            <v/>
          </cell>
        </row>
        <row r="342">
          <cell r="E342" t="str">
            <v/>
          </cell>
          <cell r="H342" t="str">
            <v/>
          </cell>
          <cell r="K342" t="str">
            <v/>
          </cell>
          <cell r="L342" t="str">
            <v/>
          </cell>
          <cell r="M342" t="str">
            <v/>
          </cell>
        </row>
        <row r="343">
          <cell r="E343" t="str">
            <v/>
          </cell>
          <cell r="H343" t="str">
            <v/>
          </cell>
          <cell r="K343" t="str">
            <v/>
          </cell>
          <cell r="L343" t="str">
            <v/>
          </cell>
          <cell r="M343" t="str">
            <v/>
          </cell>
        </row>
        <row r="344">
          <cell r="E344" t="str">
            <v/>
          </cell>
          <cell r="H344" t="str">
            <v/>
          </cell>
          <cell r="K344" t="str">
            <v/>
          </cell>
          <cell r="L344" t="str">
            <v/>
          </cell>
          <cell r="M344" t="str">
            <v/>
          </cell>
        </row>
        <row r="345">
          <cell r="E345" t="str">
            <v/>
          </cell>
          <cell r="H345" t="str">
            <v/>
          </cell>
          <cell r="K345" t="str">
            <v/>
          </cell>
          <cell r="L345" t="str">
            <v/>
          </cell>
          <cell r="M345" t="str">
            <v/>
          </cell>
        </row>
        <row r="346">
          <cell r="E346" t="str">
            <v/>
          </cell>
          <cell r="H346" t="str">
            <v/>
          </cell>
          <cell r="K346" t="str">
            <v/>
          </cell>
          <cell r="L346" t="str">
            <v/>
          </cell>
          <cell r="M346" t="str">
            <v/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"/>
      <sheetName val="배수공총괄자재집계표"/>
      <sheetName val="타공종이월수량집계표"/>
      <sheetName val="총괄내역서"/>
      <sheetName val="※참고자료※"/>
      <sheetName val="구조물터파기수량집계"/>
      <sheetName val="측구터파기공수량집계"/>
      <sheetName val="배수공 시멘트 및 골재량 산출"/>
      <sheetName val="표준차도부연장집계-ASP"/>
      <sheetName val="연결관암거"/>
      <sheetName val="2공구산출내역"/>
      <sheetName val="#REF"/>
      <sheetName val="SLAB"/>
      <sheetName val="Sheet3"/>
      <sheetName val="토공수량산출"/>
      <sheetName val="토적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"/>
      <sheetName val="주요자재집계표"/>
      <sheetName val="배수공 시멘트 및 골재량 산출"/>
      <sheetName val="배수공 레미콘집계표"/>
      <sheetName val="배수관 자재집계표"/>
      <sheetName val="배수공 철근집계표"/>
      <sheetName val="배수공터파기수량집계"/>
      <sheetName val="측구터파기공수량집계"/>
      <sheetName val="구조물터파기수량집계"/>
      <sheetName val="되메우기 수량집계표"/>
      <sheetName val="타공정이월수량집계표"/>
      <sheetName val="수목보호틀연장조서"/>
      <sheetName val="COPING"/>
      <sheetName val="시멘트 및 골재량산출"/>
      <sheetName val="아스팔트포장재료 단위수량"/>
      <sheetName val="토공총괄표"/>
      <sheetName val="깨기"/>
      <sheetName val="교각 P3"/>
      <sheetName val="수량산출"/>
      <sheetName val="터파기및재료"/>
      <sheetName val="차수공개요"/>
      <sheetName val="교각1"/>
      <sheetName val="지장물"/>
      <sheetName val="토지"/>
      <sheetName val="코드표"/>
      <sheetName val="배수공총괄"/>
      <sheetName val="C.배수관공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포장수량집계표-표준차도부(ASP)"/>
      <sheetName val="포장면적집계표-표준차도부(ASP)"/>
      <sheetName val="표준차도부연장집계-ASP"/>
      <sheetName val="표준차도부연장조서-ASP"/>
      <sheetName val="길어깨부연장조서-ASP"/>
      <sheetName val="※참고자료※"/>
      <sheetName val="Sheet1"/>
      <sheetName val="신천3호용수로"/>
      <sheetName val="구조물터파기수량집계"/>
      <sheetName val="측구터파기공수량집계"/>
      <sheetName val="배수공 시멘트 및 골재량 산출"/>
      <sheetName val="터파기및재료"/>
      <sheetName val="간지"/>
      <sheetName val="지장물조서"/>
      <sheetName val="토지조서"/>
      <sheetName val="안산기계장치"/>
      <sheetName val="코드표"/>
      <sheetName val="콘_재료분리(1)"/>
      <sheetName val="목차"/>
      <sheetName val="실행철강하도"/>
      <sheetName val="당초명세(평)"/>
      <sheetName val="이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>
          <a:solidFill>
            <a:srgbClr val="FF0000"/>
          </a:solidFill>
          <a:tailEnd type="arrow"/>
        </a:ln>
      </a:spPr>
      <a:bodyPr/>
      <a:lstStyle/>
      <a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FF"/>
    <pageSetUpPr fitToPage="1"/>
  </sheetPr>
  <dimension ref="A1:I8"/>
  <sheetViews>
    <sheetView view="pageBreakPreview" topLeftCell="A5" zoomScaleNormal="100" zoomScaleSheetLayoutView="100" workbookViewId="0">
      <selection activeCell="C19" sqref="C19"/>
    </sheetView>
  </sheetViews>
  <sheetFormatPr defaultRowHeight="13.5"/>
  <cols>
    <col min="1" max="9" width="16.77734375" customWidth="1"/>
  </cols>
  <sheetData>
    <row r="1" spans="1:9" ht="51.75" customHeight="1">
      <c r="A1" s="203" t="s">
        <v>79</v>
      </c>
      <c r="B1" s="28"/>
      <c r="C1" s="28"/>
      <c r="D1" s="28"/>
      <c r="E1" s="28"/>
      <c r="F1" s="28"/>
      <c r="G1" s="28"/>
      <c r="H1" s="28"/>
      <c r="I1" s="28"/>
    </row>
    <row r="2" spans="1:9" s="2" customFormat="1" ht="15.75" customHeight="1"/>
    <row r="3" spans="1:9" s="2" customFormat="1" ht="26.25" customHeight="1">
      <c r="A3" s="7" t="s">
        <v>115</v>
      </c>
    </row>
    <row r="4" spans="1:9" s="2" customFormat="1" ht="11.25" customHeight="1"/>
    <row r="5" spans="1:9" s="2" customFormat="1" ht="57" customHeight="1">
      <c r="A5" s="120" t="s">
        <v>22</v>
      </c>
      <c r="B5" s="120" t="s">
        <v>41</v>
      </c>
      <c r="C5" s="121" t="str">
        <f>개인별총괄!F4</f>
        <v>토지</v>
      </c>
      <c r="D5" s="122" t="str">
        <f>개인별총괄!G4</f>
        <v>지장물</v>
      </c>
      <c r="E5" s="123" t="str">
        <f>개인별총괄!H4</f>
        <v>영업보상</v>
      </c>
      <c r="F5" s="123" t="str">
        <f>개인별총괄!I4</f>
        <v>주거이전비</v>
      </c>
      <c r="G5" s="123" t="str">
        <f>개인별총괄!J4</f>
        <v>잔여지</v>
      </c>
      <c r="H5" s="123" t="str">
        <f>개인별총괄!K4</f>
        <v>잔여지 지장물</v>
      </c>
      <c r="I5" s="123" t="str">
        <f>개인별총괄!L4</f>
        <v>비고</v>
      </c>
    </row>
    <row r="6" spans="1:9" s="2" customFormat="1" ht="57" customHeight="1">
      <c r="A6" s="145" t="s">
        <v>92</v>
      </c>
      <c r="B6" s="145" t="e">
        <f>SUM(C6:H6)</f>
        <v>#REF!</v>
      </c>
      <c r="C6" s="174">
        <f t="array" ref="C6">SUM(IF(토지!$E5:$E50&lt;&gt;"",1/COUNTIF(토지!$E5:$E50,토지!$E5:$E50)))</f>
        <v>19</v>
      </c>
      <c r="D6" s="147">
        <f>COUNTA(지장물!$F5:$F195)</f>
        <v>190</v>
      </c>
      <c r="E6" s="148" t="e">
        <f t="array" ref="E6">SUM(IF(#REF!&lt;&gt;"",1/COUNTIF(#REF!,#REF!)))</f>
        <v>#REF!</v>
      </c>
      <c r="F6" s="148" t="e">
        <f t="array" ref="F6">SUM(IF(#REF!&lt;&gt;"",1/COUNTIF(#REF!,#REF!)))</f>
        <v>#REF!</v>
      </c>
      <c r="G6" s="148" t="e">
        <f t="array" ref="G6">SUM(IF(#REF!&lt;&gt;"",1/COUNTIF(#REF!,#REF!)))</f>
        <v>#REF!</v>
      </c>
      <c r="H6" s="148">
        <f>COUNTA(#REF!)</f>
        <v>1</v>
      </c>
      <c r="I6" s="148"/>
    </row>
    <row r="7" spans="1:9" s="2" customFormat="1" ht="57" customHeight="1">
      <c r="A7" s="145" t="s">
        <v>4</v>
      </c>
      <c r="B7" s="145" t="e">
        <f>개인별총괄!E5</f>
        <v>#REF!</v>
      </c>
      <c r="C7" s="146">
        <f>개인별총괄!F5</f>
        <v>0</v>
      </c>
      <c r="D7" s="147">
        <f>개인별총괄!G5</f>
        <v>0</v>
      </c>
      <c r="E7" s="149" t="e">
        <f>개인별총괄!H5</f>
        <v>#REF!</v>
      </c>
      <c r="F7" s="149" t="e">
        <f>개인별총괄!I5</f>
        <v>#REF!</v>
      </c>
      <c r="G7" s="149" t="e">
        <f>개인별총괄!J5</f>
        <v>#REF!</v>
      </c>
      <c r="H7" s="149" t="e">
        <f>개인별총괄!K5</f>
        <v>#REF!</v>
      </c>
      <c r="I7" s="149"/>
    </row>
    <row r="8" spans="1:9" ht="16.5">
      <c r="A8" s="2"/>
      <c r="B8" s="2"/>
      <c r="C8" s="2"/>
      <c r="D8" s="2"/>
      <c r="E8" s="2"/>
      <c r="F8" s="2"/>
      <c r="G8" s="2"/>
      <c r="H8" s="2"/>
      <c r="I8" s="2"/>
    </row>
  </sheetData>
  <phoneticPr fontId="63" type="noConversion"/>
  <printOptions horizontalCentered="1"/>
  <pageMargins left="0.23622047244094491" right="0.23622047244094491" top="0.59055118110236227" bottom="0.19685039370078741" header="0.31496062992125984" footer="0.31496062992125984"/>
  <pageSetup paperSize="9" scale="82" orientation="landscape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전제 및 복제할 수 없으며, 이를 위반할 시에는 당사 사규 및 관련 법규에 의해 제지를 받을 수 있습니다.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FF"/>
    <pageSetUpPr fitToPage="1"/>
  </sheetPr>
  <dimension ref="A1:AQ49"/>
  <sheetViews>
    <sheetView view="pageBreakPreview" zoomScaleSheetLayoutView="100" workbookViewId="0">
      <pane ySplit="4" topLeftCell="A5" activePane="bottomLeft" state="frozen"/>
      <selection activeCell="B12" sqref="B12"/>
      <selection pane="bottomLeft" activeCell="B12" sqref="B12"/>
    </sheetView>
  </sheetViews>
  <sheetFormatPr defaultRowHeight="13.5"/>
  <cols>
    <col min="1" max="1" width="3.88671875" style="130" customWidth="1"/>
    <col min="2" max="2" width="6" style="1" hidden="1" customWidth="1"/>
    <col min="3" max="3" width="6.21875" style="1" hidden="1" customWidth="1"/>
    <col min="4" max="4" width="7.109375" style="4" bestFit="1" customWidth="1"/>
    <col min="5" max="5" width="13.33203125" style="4" bestFit="1" customWidth="1"/>
    <col min="6" max="6" width="11.77734375" style="198" customWidth="1"/>
    <col min="7" max="7" width="11.77734375" style="199" customWidth="1"/>
    <col min="8" max="8" width="11.77734375" style="200" customWidth="1"/>
    <col min="9" max="11" width="11.77734375" style="201" customWidth="1"/>
    <col min="12" max="12" width="5.44140625" style="202" customWidth="1"/>
    <col min="14" max="14" width="17.109375" customWidth="1"/>
    <col min="15" max="15" width="17.88671875" customWidth="1"/>
    <col min="16" max="16" width="18.77734375" customWidth="1"/>
  </cols>
  <sheetData>
    <row r="1" spans="1:43" ht="51.75" customHeight="1">
      <c r="A1" s="28" t="s">
        <v>95</v>
      </c>
      <c r="B1" s="14"/>
      <c r="C1" s="14"/>
      <c r="D1" s="177"/>
      <c r="E1" s="177"/>
      <c r="F1" s="177"/>
      <c r="G1" s="177"/>
      <c r="H1" s="177"/>
      <c r="I1" s="177"/>
      <c r="J1" s="177"/>
      <c r="K1" s="177"/>
      <c r="L1" s="177"/>
      <c r="M1" s="150"/>
      <c r="N1" s="151"/>
      <c r="O1" s="35"/>
      <c r="P1" s="151"/>
      <c r="Q1" s="35"/>
      <c r="R1" s="151"/>
      <c r="S1" s="35"/>
      <c r="T1" s="151"/>
      <c r="U1" s="151"/>
      <c r="V1" s="151"/>
      <c r="W1" s="152"/>
      <c r="X1" s="35"/>
      <c r="Y1" s="35"/>
      <c r="Z1" s="21"/>
      <c r="AA1" s="18"/>
      <c r="AB1" s="18"/>
      <c r="AC1" s="25"/>
      <c r="AD1" s="25"/>
      <c r="AE1" s="16"/>
      <c r="AF1" s="16"/>
      <c r="AG1" s="25"/>
      <c r="AH1" s="25"/>
      <c r="AI1" s="25"/>
      <c r="AJ1" s="35"/>
      <c r="AK1" s="35"/>
      <c r="AL1" s="35"/>
      <c r="AM1" s="35"/>
      <c r="AN1" s="35"/>
      <c r="AO1" s="36"/>
      <c r="AP1" s="36"/>
      <c r="AQ1" s="49"/>
    </row>
    <row r="2" spans="1:43" s="2" customFormat="1" ht="15.75" customHeight="1">
      <c r="A2" s="129"/>
      <c r="B2" s="153"/>
      <c r="C2" s="153"/>
      <c r="D2" s="178"/>
      <c r="E2" s="178"/>
      <c r="F2" s="178"/>
      <c r="G2" s="178"/>
      <c r="H2" s="178"/>
      <c r="I2" s="178"/>
      <c r="J2" s="178"/>
      <c r="K2" s="178"/>
      <c r="L2" s="178"/>
    </row>
    <row r="3" spans="1:43" ht="27" customHeight="1">
      <c r="A3" s="7" t="str">
        <f>총괄!$A$3</f>
        <v>○ 사업명 : 승학터널 민간투자사업</v>
      </c>
      <c r="B3" s="154"/>
      <c r="C3" s="154"/>
      <c r="D3" s="179"/>
      <c r="E3" s="179"/>
      <c r="F3" s="185"/>
      <c r="G3" s="186"/>
      <c r="H3" s="187"/>
      <c r="I3" s="187"/>
      <c r="J3" s="187"/>
      <c r="K3" s="187"/>
      <c r="L3" s="187"/>
      <c r="AE3" s="3" t="s">
        <v>3</v>
      </c>
    </row>
    <row r="4" spans="1:43" s="119" customFormat="1" ht="33" customHeight="1">
      <c r="A4" s="124" t="s">
        <v>21</v>
      </c>
      <c r="B4" s="155" t="s">
        <v>29</v>
      </c>
      <c r="C4" s="156" t="s">
        <v>23</v>
      </c>
      <c r="D4" s="180" t="s">
        <v>27</v>
      </c>
      <c r="E4" s="180" t="s">
        <v>39</v>
      </c>
      <c r="F4" s="188" t="s">
        <v>36</v>
      </c>
      <c r="G4" s="189" t="s">
        <v>32</v>
      </c>
      <c r="H4" s="190" t="s">
        <v>42</v>
      </c>
      <c r="I4" s="190" t="s">
        <v>38</v>
      </c>
      <c r="J4" s="190" t="s">
        <v>40</v>
      </c>
      <c r="K4" s="190" t="s">
        <v>43</v>
      </c>
      <c r="L4" s="190" t="s">
        <v>31</v>
      </c>
    </row>
    <row r="5" spans="1:43" ht="27" customHeight="1">
      <c r="A5" s="143" t="s">
        <v>34</v>
      </c>
      <c r="B5" s="157"/>
      <c r="C5" s="158"/>
      <c r="D5" s="181" t="str">
        <f>COUNTA(D6:D49)&amp;"명"</f>
        <v>0명</v>
      </c>
      <c r="E5" s="191" t="e">
        <f t="shared" ref="E5:L5" si="0">SUBTOTAL(9,E6:E49)</f>
        <v>#REF!</v>
      </c>
      <c r="F5" s="192">
        <f t="shared" si="0"/>
        <v>0</v>
      </c>
      <c r="G5" s="193">
        <f t="shared" si="0"/>
        <v>0</v>
      </c>
      <c r="H5" s="194" t="e">
        <f t="shared" si="0"/>
        <v>#REF!</v>
      </c>
      <c r="I5" s="194" t="e">
        <f t="shared" si="0"/>
        <v>#REF!</v>
      </c>
      <c r="J5" s="194" t="e">
        <f t="shared" si="0"/>
        <v>#REF!</v>
      </c>
      <c r="K5" s="194" t="e">
        <f t="shared" si="0"/>
        <v>#REF!</v>
      </c>
      <c r="L5" s="194">
        <f t="shared" si="0"/>
        <v>0</v>
      </c>
    </row>
    <row r="6" spans="1:43" ht="24" customHeight="1">
      <c r="A6" s="144">
        <f>ROW()-5</f>
        <v>1</v>
      </c>
      <c r="B6" s="125"/>
      <c r="C6" s="125"/>
      <c r="D6" s="182"/>
      <c r="E6" s="195" t="e">
        <f>SUM(F6:L6)</f>
        <v>#REF!</v>
      </c>
      <c r="F6" s="196">
        <f>SUMIF(토지!AD:AD,D6,토지!AB:AB)</f>
        <v>0</v>
      </c>
      <c r="G6" s="193">
        <f>SUMIF(지장물!AF:AF,D6,지장물!AE:AE)</f>
        <v>0</v>
      </c>
      <c r="H6" s="194" t="e">
        <f>SUMIF(#REF!,D6,#REF!)</f>
        <v>#REF!</v>
      </c>
      <c r="I6" s="194" t="e">
        <f>SUMIF(#REF!,D6,#REF!)</f>
        <v>#REF!</v>
      </c>
      <c r="J6" s="194" t="e">
        <f>SUMIF(#REF!,D6,#REF!)</f>
        <v>#REF!</v>
      </c>
      <c r="K6" s="194" t="e">
        <f>SUMIF(#REF!,D6,#REF!)</f>
        <v>#REF!</v>
      </c>
      <c r="L6" s="197"/>
    </row>
    <row r="7" spans="1:43" ht="24" customHeight="1">
      <c r="A7" s="144">
        <f t="shared" ref="A7:A49" si="1">ROW()-5</f>
        <v>2</v>
      </c>
      <c r="B7" s="125"/>
      <c r="C7" s="125"/>
      <c r="D7" s="183"/>
      <c r="E7" s="195" t="e">
        <f t="shared" ref="E7:E49" si="2">SUM(F7:L7)</f>
        <v>#REF!</v>
      </c>
      <c r="F7" s="196">
        <f>SUMIF(토지!AD:AD,D7,토지!AB:AB)</f>
        <v>0</v>
      </c>
      <c r="G7" s="193">
        <f>SUMIF(지장물!AF:AF,D7,지장물!AE:AE)</f>
        <v>0</v>
      </c>
      <c r="H7" s="194" t="e">
        <f>SUMIF(#REF!,D7,#REF!)</f>
        <v>#REF!</v>
      </c>
      <c r="I7" s="194" t="e">
        <f>SUMIF(#REF!,D7,#REF!)</f>
        <v>#REF!</v>
      </c>
      <c r="J7" s="194" t="e">
        <f>SUMIF(#REF!,D7,#REF!)</f>
        <v>#REF!</v>
      </c>
      <c r="K7" s="194" t="e">
        <f>SUMIF(#REF!,D7,#REF!)</f>
        <v>#REF!</v>
      </c>
      <c r="L7" s="197"/>
    </row>
    <row r="8" spans="1:43" ht="24" customHeight="1">
      <c r="A8" s="144">
        <f t="shared" si="1"/>
        <v>3</v>
      </c>
      <c r="B8" s="125"/>
      <c r="C8" s="125"/>
      <c r="D8" s="183"/>
      <c r="E8" s="195" t="e">
        <f t="shared" si="2"/>
        <v>#REF!</v>
      </c>
      <c r="F8" s="196">
        <f>SUMIF(토지!AD:AD,D8,토지!AB:AB)</f>
        <v>0</v>
      </c>
      <c r="G8" s="193">
        <f>SUMIF(지장물!AF:AF,D8,지장물!AE:AE)</f>
        <v>0</v>
      </c>
      <c r="H8" s="194" t="e">
        <f>SUMIF(#REF!,D8,#REF!)</f>
        <v>#REF!</v>
      </c>
      <c r="I8" s="194" t="e">
        <f>SUMIF(#REF!,D8,#REF!)</f>
        <v>#REF!</v>
      </c>
      <c r="J8" s="194" t="e">
        <f>SUMIF(#REF!,D8,#REF!)</f>
        <v>#REF!</v>
      </c>
      <c r="K8" s="194" t="e">
        <f>SUMIF(#REF!,D8,#REF!)</f>
        <v>#REF!</v>
      </c>
      <c r="L8" s="197"/>
    </row>
    <row r="9" spans="1:43" ht="24" customHeight="1">
      <c r="A9" s="144">
        <f t="shared" si="1"/>
        <v>4</v>
      </c>
      <c r="B9" s="125"/>
      <c r="C9" s="125"/>
      <c r="D9" s="183"/>
      <c r="E9" s="195" t="e">
        <f t="shared" si="2"/>
        <v>#REF!</v>
      </c>
      <c r="F9" s="196">
        <f>SUMIF(토지!AD:AD,D9,토지!AB:AB)</f>
        <v>0</v>
      </c>
      <c r="G9" s="193">
        <f>SUMIF(지장물!AF:AF,D9,지장물!AE:AE)</f>
        <v>0</v>
      </c>
      <c r="H9" s="194" t="e">
        <f>SUMIF(#REF!,D9,#REF!)</f>
        <v>#REF!</v>
      </c>
      <c r="I9" s="194" t="e">
        <f>SUMIF(#REF!,D9,#REF!)</f>
        <v>#REF!</v>
      </c>
      <c r="J9" s="194" t="e">
        <f>SUMIF(#REF!,D9,#REF!)</f>
        <v>#REF!</v>
      </c>
      <c r="K9" s="194" t="e">
        <f>SUMIF(#REF!,D9,#REF!)</f>
        <v>#REF!</v>
      </c>
      <c r="L9" s="197"/>
    </row>
    <row r="10" spans="1:43" ht="24" customHeight="1">
      <c r="A10" s="144">
        <f t="shared" si="1"/>
        <v>5</v>
      </c>
      <c r="B10" s="125"/>
      <c r="C10" s="125"/>
      <c r="D10" s="183"/>
      <c r="E10" s="195" t="e">
        <f t="shared" si="2"/>
        <v>#REF!</v>
      </c>
      <c r="F10" s="196">
        <f>SUMIF(토지!AD:AD,D10,토지!AB:AB)</f>
        <v>0</v>
      </c>
      <c r="G10" s="193">
        <f>SUMIF(지장물!AF:AF,D10,지장물!AE:AE)</f>
        <v>0</v>
      </c>
      <c r="H10" s="194" t="e">
        <f>SUMIF(#REF!,D10,#REF!)</f>
        <v>#REF!</v>
      </c>
      <c r="I10" s="194" t="e">
        <f>SUMIF(#REF!,D10,#REF!)</f>
        <v>#REF!</v>
      </c>
      <c r="J10" s="194" t="e">
        <f>SUMIF(#REF!,D10,#REF!)</f>
        <v>#REF!</v>
      </c>
      <c r="K10" s="194" t="e">
        <f>SUMIF(#REF!,D10,#REF!)</f>
        <v>#REF!</v>
      </c>
      <c r="L10" s="197"/>
    </row>
    <row r="11" spans="1:43" ht="24" customHeight="1">
      <c r="A11" s="144">
        <f t="shared" si="1"/>
        <v>6</v>
      </c>
      <c r="B11" s="125"/>
      <c r="C11" s="125"/>
      <c r="D11" s="184"/>
      <c r="E11" s="195" t="e">
        <f t="shared" si="2"/>
        <v>#REF!</v>
      </c>
      <c r="F11" s="196">
        <f>SUMIF(토지!AD:AD,D11,토지!AB:AB)</f>
        <v>0</v>
      </c>
      <c r="G11" s="193">
        <f>SUMIF(지장물!AF:AF,D11,지장물!AE:AE)</f>
        <v>0</v>
      </c>
      <c r="H11" s="194" t="e">
        <f>SUMIF(#REF!,D11,#REF!)</f>
        <v>#REF!</v>
      </c>
      <c r="I11" s="194" t="e">
        <f>SUMIF(#REF!,D11,#REF!)</f>
        <v>#REF!</v>
      </c>
      <c r="J11" s="194" t="e">
        <f>SUMIF(#REF!,D11,#REF!)</f>
        <v>#REF!</v>
      </c>
      <c r="K11" s="194" t="e">
        <f>SUMIF(#REF!,D11,#REF!)</f>
        <v>#REF!</v>
      </c>
      <c r="L11" s="197"/>
    </row>
    <row r="12" spans="1:43" ht="24" customHeight="1">
      <c r="A12" s="144">
        <f t="shared" si="1"/>
        <v>7</v>
      </c>
      <c r="B12" s="125"/>
      <c r="C12" s="125"/>
      <c r="D12" s="184"/>
      <c r="E12" s="195" t="e">
        <f t="shared" si="2"/>
        <v>#REF!</v>
      </c>
      <c r="F12" s="196">
        <f>SUMIF(토지!AD:AD,D12,토지!AB:AB)</f>
        <v>0</v>
      </c>
      <c r="G12" s="193">
        <f>SUMIF(지장물!AF:AF,D12,지장물!AE:AE)</f>
        <v>0</v>
      </c>
      <c r="H12" s="194" t="e">
        <f>SUMIF(#REF!,D12,#REF!)</f>
        <v>#REF!</v>
      </c>
      <c r="I12" s="194" t="e">
        <f>SUMIF(#REF!,D12,#REF!)</f>
        <v>#REF!</v>
      </c>
      <c r="J12" s="194" t="e">
        <f>SUMIF(#REF!,D12,#REF!)</f>
        <v>#REF!</v>
      </c>
      <c r="K12" s="194" t="e">
        <f>SUMIF(#REF!,D12,#REF!)</f>
        <v>#REF!</v>
      </c>
      <c r="L12" s="197"/>
    </row>
    <row r="13" spans="1:43" ht="24" customHeight="1">
      <c r="A13" s="144">
        <f t="shared" si="1"/>
        <v>8</v>
      </c>
      <c r="B13" s="125"/>
      <c r="C13" s="125"/>
      <c r="D13" s="184"/>
      <c r="E13" s="195" t="e">
        <f t="shared" si="2"/>
        <v>#REF!</v>
      </c>
      <c r="F13" s="196">
        <f>SUMIF(토지!AD:AD,D13,토지!AB:AB)</f>
        <v>0</v>
      </c>
      <c r="G13" s="193">
        <f>SUMIF(지장물!AF:AF,D13,지장물!AE:AE)</f>
        <v>0</v>
      </c>
      <c r="H13" s="194" t="e">
        <f>SUMIF(#REF!,D13,#REF!)</f>
        <v>#REF!</v>
      </c>
      <c r="I13" s="194" t="e">
        <f>SUMIF(#REF!,D13,#REF!)</f>
        <v>#REF!</v>
      </c>
      <c r="J13" s="194" t="e">
        <f>SUMIF(#REF!,D13,#REF!)</f>
        <v>#REF!</v>
      </c>
      <c r="K13" s="194" t="e">
        <f>SUMIF(#REF!,D13,#REF!)</f>
        <v>#REF!</v>
      </c>
      <c r="L13" s="197"/>
    </row>
    <row r="14" spans="1:43" ht="24" customHeight="1">
      <c r="A14" s="144">
        <f t="shared" si="1"/>
        <v>9</v>
      </c>
      <c r="B14" s="125"/>
      <c r="C14" s="125"/>
      <c r="D14" s="184"/>
      <c r="E14" s="195" t="e">
        <f t="shared" si="2"/>
        <v>#REF!</v>
      </c>
      <c r="F14" s="196">
        <f>SUMIF(토지!AD:AD,D14,토지!AB:AB)</f>
        <v>0</v>
      </c>
      <c r="G14" s="193">
        <f>SUMIF(지장물!AF:AF,D14,지장물!AE:AE)</f>
        <v>0</v>
      </c>
      <c r="H14" s="194" t="e">
        <f>SUMIF(#REF!,D14,#REF!)</f>
        <v>#REF!</v>
      </c>
      <c r="I14" s="194" t="e">
        <f>SUMIF(#REF!,D14,#REF!)</f>
        <v>#REF!</v>
      </c>
      <c r="J14" s="194" t="e">
        <f>SUMIF(#REF!,D14,#REF!)</f>
        <v>#REF!</v>
      </c>
      <c r="K14" s="194" t="e">
        <f>SUMIF(#REF!,D14,#REF!)</f>
        <v>#REF!</v>
      </c>
      <c r="L14" s="197"/>
    </row>
    <row r="15" spans="1:43" ht="24" customHeight="1">
      <c r="A15" s="144">
        <f t="shared" si="1"/>
        <v>10</v>
      </c>
      <c r="B15" s="125"/>
      <c r="C15" s="125"/>
      <c r="D15" s="184"/>
      <c r="E15" s="195" t="e">
        <f t="shared" si="2"/>
        <v>#REF!</v>
      </c>
      <c r="F15" s="196">
        <f>SUMIF(토지!AD:AD,D15,토지!AB:AB)</f>
        <v>0</v>
      </c>
      <c r="G15" s="193">
        <f>SUMIF(지장물!AF:AF,D15,지장물!AE:AE)</f>
        <v>0</v>
      </c>
      <c r="H15" s="194" t="e">
        <f>SUMIF(#REF!,D15,#REF!)</f>
        <v>#REF!</v>
      </c>
      <c r="I15" s="194" t="e">
        <f>SUMIF(#REF!,D15,#REF!)</f>
        <v>#REF!</v>
      </c>
      <c r="J15" s="194" t="e">
        <f>SUMIF(#REF!,D15,#REF!)</f>
        <v>#REF!</v>
      </c>
      <c r="K15" s="194" t="e">
        <f>SUMIF(#REF!,D15,#REF!)</f>
        <v>#REF!</v>
      </c>
      <c r="L15" s="197"/>
    </row>
    <row r="16" spans="1:43" ht="24" customHeight="1">
      <c r="A16" s="144">
        <f t="shared" si="1"/>
        <v>11</v>
      </c>
      <c r="B16" s="125"/>
      <c r="C16" s="125"/>
      <c r="D16" s="184"/>
      <c r="E16" s="195" t="e">
        <f t="shared" si="2"/>
        <v>#REF!</v>
      </c>
      <c r="F16" s="196">
        <f>SUMIF(토지!AD:AD,D16,토지!AB:AB)</f>
        <v>0</v>
      </c>
      <c r="G16" s="193">
        <f>SUMIF(지장물!AF:AF,D16,지장물!AE:AE)</f>
        <v>0</v>
      </c>
      <c r="H16" s="194" t="e">
        <f>SUMIF(#REF!,D16,#REF!)</f>
        <v>#REF!</v>
      </c>
      <c r="I16" s="194" t="e">
        <f>SUMIF(#REF!,D16,#REF!)</f>
        <v>#REF!</v>
      </c>
      <c r="J16" s="194" t="e">
        <f>SUMIF(#REF!,D16,#REF!)</f>
        <v>#REF!</v>
      </c>
      <c r="K16" s="194" t="e">
        <f>SUMIF(#REF!,D16,#REF!)</f>
        <v>#REF!</v>
      </c>
      <c r="L16" s="197"/>
    </row>
    <row r="17" spans="1:12" ht="24" customHeight="1">
      <c r="A17" s="144">
        <f t="shared" si="1"/>
        <v>12</v>
      </c>
      <c r="B17" s="125"/>
      <c r="C17" s="125"/>
      <c r="D17" s="184"/>
      <c r="E17" s="195" t="e">
        <f t="shared" si="2"/>
        <v>#REF!</v>
      </c>
      <c r="F17" s="196">
        <f>SUMIF(토지!AD:AD,D17,토지!AB:AB)</f>
        <v>0</v>
      </c>
      <c r="G17" s="193">
        <f>SUMIF(지장물!AF:AF,D17,지장물!AE:AE)</f>
        <v>0</v>
      </c>
      <c r="H17" s="194" t="e">
        <f>SUMIF(#REF!,D17,#REF!)</f>
        <v>#REF!</v>
      </c>
      <c r="I17" s="194" t="e">
        <f>SUMIF(#REF!,D17,#REF!)</f>
        <v>#REF!</v>
      </c>
      <c r="J17" s="194" t="e">
        <f>SUMIF(#REF!,D17,#REF!)</f>
        <v>#REF!</v>
      </c>
      <c r="K17" s="194" t="e">
        <f>SUMIF(#REF!,D17,#REF!)</f>
        <v>#REF!</v>
      </c>
      <c r="L17" s="197"/>
    </row>
    <row r="18" spans="1:12" ht="24" customHeight="1">
      <c r="A18" s="144">
        <f t="shared" si="1"/>
        <v>13</v>
      </c>
      <c r="B18" s="125"/>
      <c r="C18" s="125"/>
      <c r="D18" s="184"/>
      <c r="E18" s="195" t="e">
        <f t="shared" si="2"/>
        <v>#REF!</v>
      </c>
      <c r="F18" s="196">
        <f>SUMIF(토지!AD:AD,D18,토지!AB:AB)</f>
        <v>0</v>
      </c>
      <c r="G18" s="193">
        <f>SUMIF(지장물!AF:AF,D18,지장물!AE:AE)</f>
        <v>0</v>
      </c>
      <c r="H18" s="194" t="e">
        <f>SUMIF(#REF!,D18,#REF!)</f>
        <v>#REF!</v>
      </c>
      <c r="I18" s="194" t="e">
        <f>SUMIF(#REF!,D18,#REF!)</f>
        <v>#REF!</v>
      </c>
      <c r="J18" s="194" t="e">
        <f>SUMIF(#REF!,D18,#REF!)</f>
        <v>#REF!</v>
      </c>
      <c r="K18" s="194" t="e">
        <f>SUMIF(#REF!,D18,#REF!)</f>
        <v>#REF!</v>
      </c>
      <c r="L18" s="197"/>
    </row>
    <row r="19" spans="1:12" ht="24" customHeight="1">
      <c r="A19" s="144">
        <f t="shared" si="1"/>
        <v>14</v>
      </c>
      <c r="B19" s="125"/>
      <c r="C19" s="125"/>
      <c r="D19" s="184"/>
      <c r="E19" s="195" t="e">
        <f t="shared" si="2"/>
        <v>#REF!</v>
      </c>
      <c r="F19" s="196">
        <f>SUMIF(토지!AD:AD,D19,토지!AB:AB)</f>
        <v>0</v>
      </c>
      <c r="G19" s="193">
        <f>SUMIF(지장물!AF:AF,D19,지장물!AE:AE)</f>
        <v>0</v>
      </c>
      <c r="H19" s="194" t="e">
        <f>SUMIF(#REF!,D19,#REF!)</f>
        <v>#REF!</v>
      </c>
      <c r="I19" s="194" t="e">
        <f>SUMIF(#REF!,D19,#REF!)</f>
        <v>#REF!</v>
      </c>
      <c r="J19" s="194" t="e">
        <f>SUMIF(#REF!,D19,#REF!)</f>
        <v>#REF!</v>
      </c>
      <c r="K19" s="194" t="e">
        <f>SUMIF(#REF!,D19,#REF!)</f>
        <v>#REF!</v>
      </c>
      <c r="L19" s="197"/>
    </row>
    <row r="20" spans="1:12" ht="24" customHeight="1">
      <c r="A20" s="144">
        <f t="shared" si="1"/>
        <v>15</v>
      </c>
      <c r="B20" s="125"/>
      <c r="C20" s="125"/>
      <c r="D20" s="184"/>
      <c r="E20" s="195" t="e">
        <f t="shared" si="2"/>
        <v>#REF!</v>
      </c>
      <c r="F20" s="196">
        <f>SUMIF(토지!AD:AD,D20,토지!AB:AB)</f>
        <v>0</v>
      </c>
      <c r="G20" s="193">
        <f>SUMIF(지장물!AF:AF,D20,지장물!AE:AE)</f>
        <v>0</v>
      </c>
      <c r="H20" s="194" t="e">
        <f>SUMIF(#REF!,D20,#REF!)</f>
        <v>#REF!</v>
      </c>
      <c r="I20" s="194" t="e">
        <f>SUMIF(#REF!,D20,#REF!)</f>
        <v>#REF!</v>
      </c>
      <c r="J20" s="194" t="e">
        <f>SUMIF(#REF!,D20,#REF!)</f>
        <v>#REF!</v>
      </c>
      <c r="K20" s="194" t="e">
        <f>SUMIF(#REF!,D20,#REF!)</f>
        <v>#REF!</v>
      </c>
      <c r="L20" s="197"/>
    </row>
    <row r="21" spans="1:12" ht="24" customHeight="1">
      <c r="A21" s="144">
        <f t="shared" si="1"/>
        <v>16</v>
      </c>
      <c r="B21" s="125"/>
      <c r="C21" s="125"/>
      <c r="D21" s="184"/>
      <c r="E21" s="195" t="e">
        <f t="shared" si="2"/>
        <v>#REF!</v>
      </c>
      <c r="F21" s="196">
        <f>SUMIF(토지!AD:AD,D21,토지!AB:AB)</f>
        <v>0</v>
      </c>
      <c r="G21" s="193">
        <f>SUMIF(지장물!AF:AF,D21,지장물!AE:AE)</f>
        <v>0</v>
      </c>
      <c r="H21" s="194" t="e">
        <f>SUMIF(#REF!,D21,#REF!)</f>
        <v>#REF!</v>
      </c>
      <c r="I21" s="194" t="e">
        <f>SUMIF(#REF!,D21,#REF!)</f>
        <v>#REF!</v>
      </c>
      <c r="J21" s="194" t="e">
        <f>SUMIF(#REF!,D21,#REF!)</f>
        <v>#REF!</v>
      </c>
      <c r="K21" s="194" t="e">
        <f>SUMIF(#REF!,D21,#REF!)</f>
        <v>#REF!</v>
      </c>
      <c r="L21" s="197"/>
    </row>
    <row r="22" spans="1:12" ht="24" customHeight="1">
      <c r="A22" s="144">
        <f t="shared" si="1"/>
        <v>17</v>
      </c>
      <c r="B22" s="125"/>
      <c r="C22" s="125"/>
      <c r="D22" s="184"/>
      <c r="E22" s="195" t="e">
        <f t="shared" si="2"/>
        <v>#REF!</v>
      </c>
      <c r="F22" s="196">
        <f>SUMIF(토지!AD:AD,D22,토지!AB:AB)</f>
        <v>0</v>
      </c>
      <c r="G22" s="193">
        <f>SUMIF(지장물!AF:AF,D22,지장물!AE:AE)</f>
        <v>0</v>
      </c>
      <c r="H22" s="194" t="e">
        <f>SUMIF(#REF!,D22,#REF!)</f>
        <v>#REF!</v>
      </c>
      <c r="I22" s="194" t="e">
        <f>SUMIF(#REF!,D22,#REF!)</f>
        <v>#REF!</v>
      </c>
      <c r="J22" s="194" t="e">
        <f>SUMIF(#REF!,D22,#REF!)</f>
        <v>#REF!</v>
      </c>
      <c r="K22" s="194" t="e">
        <f>SUMIF(#REF!,D22,#REF!)</f>
        <v>#REF!</v>
      </c>
      <c r="L22" s="197"/>
    </row>
    <row r="23" spans="1:12" ht="24" customHeight="1">
      <c r="A23" s="144">
        <f t="shared" si="1"/>
        <v>18</v>
      </c>
      <c r="B23" s="125"/>
      <c r="C23" s="125"/>
      <c r="D23" s="184"/>
      <c r="E23" s="195" t="e">
        <f t="shared" si="2"/>
        <v>#REF!</v>
      </c>
      <c r="F23" s="196">
        <f>SUMIF(토지!AD:AD,D23,토지!AB:AB)</f>
        <v>0</v>
      </c>
      <c r="G23" s="193">
        <f>SUMIF(지장물!AF:AF,D23,지장물!AE:AE)</f>
        <v>0</v>
      </c>
      <c r="H23" s="194" t="e">
        <f>SUMIF(#REF!,D23,#REF!)</f>
        <v>#REF!</v>
      </c>
      <c r="I23" s="194" t="e">
        <f>SUMIF(#REF!,D23,#REF!)</f>
        <v>#REF!</v>
      </c>
      <c r="J23" s="194" t="e">
        <f>SUMIF(#REF!,D23,#REF!)</f>
        <v>#REF!</v>
      </c>
      <c r="K23" s="194" t="e">
        <f>SUMIF(#REF!,D23,#REF!)</f>
        <v>#REF!</v>
      </c>
      <c r="L23" s="197"/>
    </row>
    <row r="24" spans="1:12" ht="24" customHeight="1">
      <c r="A24" s="144">
        <f t="shared" si="1"/>
        <v>19</v>
      </c>
      <c r="B24" s="125"/>
      <c r="C24" s="125"/>
      <c r="D24" s="184"/>
      <c r="E24" s="195" t="e">
        <f t="shared" si="2"/>
        <v>#REF!</v>
      </c>
      <c r="F24" s="196">
        <f>SUMIF(토지!AD:AD,D24,토지!AB:AB)</f>
        <v>0</v>
      </c>
      <c r="G24" s="193">
        <f>SUMIF(지장물!AF:AF,D24,지장물!AE:AE)</f>
        <v>0</v>
      </c>
      <c r="H24" s="194" t="e">
        <f>SUMIF(#REF!,D24,#REF!)</f>
        <v>#REF!</v>
      </c>
      <c r="I24" s="194" t="e">
        <f>SUMIF(#REF!,D24,#REF!)</f>
        <v>#REF!</v>
      </c>
      <c r="J24" s="194" t="e">
        <f>SUMIF(#REF!,D24,#REF!)</f>
        <v>#REF!</v>
      </c>
      <c r="K24" s="194" t="e">
        <f>SUMIF(#REF!,D24,#REF!)</f>
        <v>#REF!</v>
      </c>
      <c r="L24" s="197"/>
    </row>
    <row r="25" spans="1:12" ht="24" customHeight="1">
      <c r="A25" s="144">
        <f t="shared" si="1"/>
        <v>20</v>
      </c>
      <c r="B25" s="125"/>
      <c r="C25" s="125"/>
      <c r="D25" s="184"/>
      <c r="E25" s="195" t="e">
        <f t="shared" si="2"/>
        <v>#REF!</v>
      </c>
      <c r="F25" s="196">
        <f>SUMIF(토지!AD:AD,D25,토지!AB:AB)</f>
        <v>0</v>
      </c>
      <c r="G25" s="193">
        <f>SUMIF(지장물!AF:AF,D25,지장물!AE:AE)</f>
        <v>0</v>
      </c>
      <c r="H25" s="194" t="e">
        <f>SUMIF(#REF!,D25,#REF!)</f>
        <v>#REF!</v>
      </c>
      <c r="I25" s="194" t="e">
        <f>SUMIF(#REF!,D25,#REF!)</f>
        <v>#REF!</v>
      </c>
      <c r="J25" s="194" t="e">
        <f>SUMIF(#REF!,D25,#REF!)</f>
        <v>#REF!</v>
      </c>
      <c r="K25" s="194" t="e">
        <f>SUMIF(#REF!,D25,#REF!)</f>
        <v>#REF!</v>
      </c>
      <c r="L25" s="197"/>
    </row>
    <row r="26" spans="1:12" ht="24" customHeight="1">
      <c r="A26" s="144">
        <f t="shared" si="1"/>
        <v>21</v>
      </c>
      <c r="B26" s="125"/>
      <c r="C26" s="125"/>
      <c r="D26" s="184"/>
      <c r="E26" s="195" t="e">
        <f t="shared" si="2"/>
        <v>#REF!</v>
      </c>
      <c r="F26" s="196">
        <f>SUMIF(토지!AD:AD,D26,토지!AB:AB)</f>
        <v>0</v>
      </c>
      <c r="G26" s="193">
        <f>SUMIF(지장물!AF:AF,D26,지장물!AE:AE)</f>
        <v>0</v>
      </c>
      <c r="H26" s="194" t="e">
        <f>SUMIF(#REF!,D26,#REF!)</f>
        <v>#REF!</v>
      </c>
      <c r="I26" s="194" t="e">
        <f>SUMIF(#REF!,D26,#REF!)</f>
        <v>#REF!</v>
      </c>
      <c r="J26" s="194" t="e">
        <f>SUMIF(#REF!,D26,#REF!)</f>
        <v>#REF!</v>
      </c>
      <c r="K26" s="194" t="e">
        <f>SUMIF(#REF!,D26,#REF!)</f>
        <v>#REF!</v>
      </c>
      <c r="L26" s="197"/>
    </row>
    <row r="27" spans="1:12" ht="24" customHeight="1">
      <c r="A27" s="144">
        <f t="shared" si="1"/>
        <v>22</v>
      </c>
      <c r="B27" s="125"/>
      <c r="C27" s="125"/>
      <c r="D27" s="184"/>
      <c r="E27" s="195" t="e">
        <f t="shared" si="2"/>
        <v>#REF!</v>
      </c>
      <c r="F27" s="196">
        <f>SUMIF(토지!AD:AD,D27,토지!AB:AB)</f>
        <v>0</v>
      </c>
      <c r="G27" s="193">
        <f>SUMIF(지장물!AF:AF,D27,지장물!AE:AE)</f>
        <v>0</v>
      </c>
      <c r="H27" s="194" t="e">
        <f>SUMIF(#REF!,D27,#REF!)</f>
        <v>#REF!</v>
      </c>
      <c r="I27" s="194" t="e">
        <f>SUMIF(#REF!,D27,#REF!)</f>
        <v>#REF!</v>
      </c>
      <c r="J27" s="194" t="e">
        <f>SUMIF(#REF!,D27,#REF!)</f>
        <v>#REF!</v>
      </c>
      <c r="K27" s="194" t="e">
        <f>SUMIF(#REF!,D27,#REF!)</f>
        <v>#REF!</v>
      </c>
      <c r="L27" s="197"/>
    </row>
    <row r="28" spans="1:12" ht="24" customHeight="1">
      <c r="A28" s="144">
        <f t="shared" si="1"/>
        <v>23</v>
      </c>
      <c r="B28" s="125"/>
      <c r="C28" s="125"/>
      <c r="D28" s="184"/>
      <c r="E28" s="195" t="e">
        <f t="shared" si="2"/>
        <v>#REF!</v>
      </c>
      <c r="F28" s="196">
        <f>SUMIF(토지!AD:AD,D28,토지!AB:AB)</f>
        <v>0</v>
      </c>
      <c r="G28" s="193">
        <f>SUMIF(지장물!AF:AF,D28,지장물!AE:AE)</f>
        <v>0</v>
      </c>
      <c r="H28" s="194" t="e">
        <f>SUMIF(#REF!,D28,#REF!)</f>
        <v>#REF!</v>
      </c>
      <c r="I28" s="194" t="e">
        <f>SUMIF(#REF!,D28,#REF!)</f>
        <v>#REF!</v>
      </c>
      <c r="J28" s="194" t="e">
        <f>SUMIF(#REF!,D28,#REF!)</f>
        <v>#REF!</v>
      </c>
      <c r="K28" s="194" t="e">
        <f>SUMIF(#REF!,D28,#REF!)</f>
        <v>#REF!</v>
      </c>
      <c r="L28" s="197"/>
    </row>
    <row r="29" spans="1:12" ht="24" customHeight="1">
      <c r="A29" s="144">
        <f t="shared" si="1"/>
        <v>24</v>
      </c>
      <c r="B29" s="125"/>
      <c r="C29" s="125"/>
      <c r="D29" s="184"/>
      <c r="E29" s="195" t="e">
        <f t="shared" si="2"/>
        <v>#REF!</v>
      </c>
      <c r="F29" s="196">
        <f>SUMIF(토지!AD:AD,D29,토지!AB:AB)</f>
        <v>0</v>
      </c>
      <c r="G29" s="193">
        <f>SUMIF(지장물!AF:AF,D29,지장물!AE:AE)</f>
        <v>0</v>
      </c>
      <c r="H29" s="194" t="e">
        <f>SUMIF(#REF!,D29,#REF!)</f>
        <v>#REF!</v>
      </c>
      <c r="I29" s="194" t="e">
        <f>SUMIF(#REF!,D29,#REF!)</f>
        <v>#REF!</v>
      </c>
      <c r="J29" s="194" t="e">
        <f>SUMIF(#REF!,D29,#REF!)</f>
        <v>#REF!</v>
      </c>
      <c r="K29" s="194" t="e">
        <f>SUMIF(#REF!,D29,#REF!)</f>
        <v>#REF!</v>
      </c>
      <c r="L29" s="197"/>
    </row>
    <row r="30" spans="1:12" ht="24" customHeight="1">
      <c r="A30" s="144">
        <f t="shared" si="1"/>
        <v>25</v>
      </c>
      <c r="B30" s="125"/>
      <c r="C30" s="125"/>
      <c r="D30" s="184"/>
      <c r="E30" s="195" t="e">
        <f t="shared" si="2"/>
        <v>#REF!</v>
      </c>
      <c r="F30" s="196">
        <f>SUMIF(토지!AD:AD,D30,토지!AB:AB)</f>
        <v>0</v>
      </c>
      <c r="G30" s="193">
        <f>SUMIF(지장물!AF:AF,D30,지장물!AE:AE)</f>
        <v>0</v>
      </c>
      <c r="H30" s="194" t="e">
        <f>SUMIF(#REF!,D30,#REF!)</f>
        <v>#REF!</v>
      </c>
      <c r="I30" s="194" t="e">
        <f>SUMIF(#REF!,D30,#REF!)</f>
        <v>#REF!</v>
      </c>
      <c r="J30" s="194" t="e">
        <f>SUMIF(#REF!,D30,#REF!)</f>
        <v>#REF!</v>
      </c>
      <c r="K30" s="194" t="e">
        <f>SUMIF(#REF!,D30,#REF!)</f>
        <v>#REF!</v>
      </c>
      <c r="L30" s="197"/>
    </row>
    <row r="31" spans="1:12" ht="24" customHeight="1">
      <c r="A31" s="144">
        <f t="shared" si="1"/>
        <v>26</v>
      </c>
      <c r="B31" s="125"/>
      <c r="C31" s="125"/>
      <c r="D31" s="184"/>
      <c r="E31" s="195" t="e">
        <f t="shared" si="2"/>
        <v>#REF!</v>
      </c>
      <c r="F31" s="196">
        <f>SUMIF(토지!AD:AD,D31,토지!AB:AB)</f>
        <v>0</v>
      </c>
      <c r="G31" s="193">
        <f>SUMIF(지장물!AF:AF,D31,지장물!AE:AE)</f>
        <v>0</v>
      </c>
      <c r="H31" s="194" t="e">
        <f>SUMIF(#REF!,D31,#REF!)</f>
        <v>#REF!</v>
      </c>
      <c r="I31" s="194" t="e">
        <f>SUMIF(#REF!,D31,#REF!)</f>
        <v>#REF!</v>
      </c>
      <c r="J31" s="194" t="e">
        <f>SUMIF(#REF!,D31,#REF!)</f>
        <v>#REF!</v>
      </c>
      <c r="K31" s="194" t="e">
        <f>SUMIF(#REF!,D31,#REF!)</f>
        <v>#REF!</v>
      </c>
      <c r="L31" s="197"/>
    </row>
    <row r="32" spans="1:12" ht="24" customHeight="1">
      <c r="A32" s="144">
        <f t="shared" si="1"/>
        <v>27</v>
      </c>
      <c r="B32" s="125"/>
      <c r="C32" s="125"/>
      <c r="D32" s="184"/>
      <c r="E32" s="195" t="e">
        <f t="shared" si="2"/>
        <v>#REF!</v>
      </c>
      <c r="F32" s="196">
        <f>SUMIF(토지!AD:AD,D32,토지!AB:AB)</f>
        <v>0</v>
      </c>
      <c r="G32" s="193">
        <f>SUMIF(지장물!AF:AF,D32,지장물!AE:AE)</f>
        <v>0</v>
      </c>
      <c r="H32" s="194" t="e">
        <f>SUMIF(#REF!,D32,#REF!)</f>
        <v>#REF!</v>
      </c>
      <c r="I32" s="194" t="e">
        <f>SUMIF(#REF!,D32,#REF!)</f>
        <v>#REF!</v>
      </c>
      <c r="J32" s="194" t="e">
        <f>SUMIF(#REF!,D32,#REF!)</f>
        <v>#REF!</v>
      </c>
      <c r="K32" s="194" t="e">
        <f>SUMIF(#REF!,D32,#REF!)</f>
        <v>#REF!</v>
      </c>
      <c r="L32" s="197"/>
    </row>
    <row r="33" spans="1:12" ht="24" customHeight="1">
      <c r="A33" s="144">
        <f t="shared" si="1"/>
        <v>28</v>
      </c>
      <c r="B33" s="125"/>
      <c r="C33" s="125"/>
      <c r="D33" s="184"/>
      <c r="E33" s="195" t="e">
        <f t="shared" si="2"/>
        <v>#REF!</v>
      </c>
      <c r="F33" s="196">
        <f>SUMIF(토지!AD:AD,D33,토지!AB:AB)</f>
        <v>0</v>
      </c>
      <c r="G33" s="193">
        <f>SUMIF(지장물!AF:AF,D33,지장물!AE:AE)</f>
        <v>0</v>
      </c>
      <c r="H33" s="194" t="e">
        <f>SUMIF(#REF!,D33,#REF!)</f>
        <v>#REF!</v>
      </c>
      <c r="I33" s="194" t="e">
        <f>SUMIF(#REF!,D33,#REF!)</f>
        <v>#REF!</v>
      </c>
      <c r="J33" s="194" t="e">
        <f>SUMIF(#REF!,D33,#REF!)</f>
        <v>#REF!</v>
      </c>
      <c r="K33" s="194" t="e">
        <f>SUMIF(#REF!,D33,#REF!)</f>
        <v>#REF!</v>
      </c>
      <c r="L33" s="197"/>
    </row>
    <row r="34" spans="1:12" ht="24" customHeight="1">
      <c r="A34" s="144">
        <f t="shared" si="1"/>
        <v>29</v>
      </c>
      <c r="B34" s="125"/>
      <c r="C34" s="125"/>
      <c r="D34" s="184"/>
      <c r="E34" s="195" t="e">
        <f t="shared" si="2"/>
        <v>#REF!</v>
      </c>
      <c r="F34" s="196">
        <f>SUMIF(토지!AD:AD,D34,토지!AB:AB)</f>
        <v>0</v>
      </c>
      <c r="G34" s="193">
        <f>SUMIF(지장물!AF:AF,D34,지장물!AE:AE)</f>
        <v>0</v>
      </c>
      <c r="H34" s="194" t="e">
        <f>SUMIF(#REF!,D34,#REF!)</f>
        <v>#REF!</v>
      </c>
      <c r="I34" s="194" t="e">
        <f>SUMIF(#REF!,D34,#REF!)</f>
        <v>#REF!</v>
      </c>
      <c r="J34" s="194" t="e">
        <f>SUMIF(#REF!,D34,#REF!)</f>
        <v>#REF!</v>
      </c>
      <c r="K34" s="194" t="e">
        <f>SUMIF(#REF!,D34,#REF!)</f>
        <v>#REF!</v>
      </c>
      <c r="L34" s="197"/>
    </row>
    <row r="35" spans="1:12" ht="24" customHeight="1">
      <c r="A35" s="144">
        <f t="shared" si="1"/>
        <v>30</v>
      </c>
      <c r="B35" s="125"/>
      <c r="C35" s="125"/>
      <c r="D35" s="184"/>
      <c r="E35" s="195" t="e">
        <f t="shared" si="2"/>
        <v>#REF!</v>
      </c>
      <c r="F35" s="196">
        <f>SUMIF(토지!AD:AD,D35,토지!AB:AB)</f>
        <v>0</v>
      </c>
      <c r="G35" s="193">
        <f>SUMIF(지장물!AF:AF,D35,지장물!AE:AE)</f>
        <v>0</v>
      </c>
      <c r="H35" s="194" t="e">
        <f>SUMIF(#REF!,D35,#REF!)</f>
        <v>#REF!</v>
      </c>
      <c r="I35" s="194" t="e">
        <f>SUMIF(#REF!,D35,#REF!)</f>
        <v>#REF!</v>
      </c>
      <c r="J35" s="194" t="e">
        <f>SUMIF(#REF!,D35,#REF!)</f>
        <v>#REF!</v>
      </c>
      <c r="K35" s="194" t="e">
        <f>SUMIF(#REF!,D35,#REF!)</f>
        <v>#REF!</v>
      </c>
      <c r="L35" s="197"/>
    </row>
    <row r="36" spans="1:12" ht="24" customHeight="1">
      <c r="A36" s="144">
        <f t="shared" si="1"/>
        <v>31</v>
      </c>
      <c r="B36" s="125"/>
      <c r="C36" s="125"/>
      <c r="D36" s="184"/>
      <c r="E36" s="195" t="e">
        <f t="shared" si="2"/>
        <v>#REF!</v>
      </c>
      <c r="F36" s="196">
        <f>SUMIF(토지!AD:AD,D36,토지!AB:AB)</f>
        <v>0</v>
      </c>
      <c r="G36" s="193">
        <f>SUMIF(지장물!AF:AF,D36,지장물!AE:AE)</f>
        <v>0</v>
      </c>
      <c r="H36" s="194" t="e">
        <f>SUMIF(#REF!,D36,#REF!)</f>
        <v>#REF!</v>
      </c>
      <c r="I36" s="194" t="e">
        <f>SUMIF(#REF!,D36,#REF!)</f>
        <v>#REF!</v>
      </c>
      <c r="J36" s="194" t="e">
        <f>SUMIF(#REF!,D36,#REF!)</f>
        <v>#REF!</v>
      </c>
      <c r="K36" s="194" t="e">
        <f>SUMIF(#REF!,D36,#REF!)</f>
        <v>#REF!</v>
      </c>
      <c r="L36" s="197"/>
    </row>
    <row r="37" spans="1:12" ht="24" customHeight="1">
      <c r="A37" s="144">
        <f t="shared" si="1"/>
        <v>32</v>
      </c>
      <c r="B37" s="125"/>
      <c r="C37" s="125"/>
      <c r="D37" s="184"/>
      <c r="E37" s="195" t="e">
        <f t="shared" si="2"/>
        <v>#REF!</v>
      </c>
      <c r="F37" s="196">
        <f>SUMIF(토지!AD:AD,D37,토지!AB:AB)</f>
        <v>0</v>
      </c>
      <c r="G37" s="193">
        <f>SUMIF(지장물!AF:AF,D37,지장물!AE:AE)</f>
        <v>0</v>
      </c>
      <c r="H37" s="194" t="e">
        <f>SUMIF(#REF!,D37,#REF!)</f>
        <v>#REF!</v>
      </c>
      <c r="I37" s="194" t="e">
        <f>SUMIF(#REF!,D37,#REF!)</f>
        <v>#REF!</v>
      </c>
      <c r="J37" s="194" t="e">
        <f>SUMIF(#REF!,D37,#REF!)</f>
        <v>#REF!</v>
      </c>
      <c r="K37" s="194" t="e">
        <f>SUMIF(#REF!,D37,#REF!)</f>
        <v>#REF!</v>
      </c>
      <c r="L37" s="197"/>
    </row>
    <row r="38" spans="1:12" ht="24" customHeight="1">
      <c r="A38" s="144">
        <f t="shared" si="1"/>
        <v>33</v>
      </c>
      <c r="B38" s="125"/>
      <c r="C38" s="125"/>
      <c r="D38" s="184"/>
      <c r="E38" s="195" t="e">
        <f t="shared" si="2"/>
        <v>#REF!</v>
      </c>
      <c r="F38" s="196">
        <f>SUMIF(토지!AD:AD,D38,토지!AB:AB)</f>
        <v>0</v>
      </c>
      <c r="G38" s="193">
        <f>SUMIF(지장물!AF:AF,D38,지장물!AE:AE)</f>
        <v>0</v>
      </c>
      <c r="H38" s="194" t="e">
        <f>SUMIF(#REF!,D38,#REF!)</f>
        <v>#REF!</v>
      </c>
      <c r="I38" s="194" t="e">
        <f>SUMIF(#REF!,D38,#REF!)</f>
        <v>#REF!</v>
      </c>
      <c r="J38" s="194" t="e">
        <f>SUMIF(#REF!,D38,#REF!)</f>
        <v>#REF!</v>
      </c>
      <c r="K38" s="194" t="e">
        <f>SUMIF(#REF!,D38,#REF!)</f>
        <v>#REF!</v>
      </c>
      <c r="L38" s="197"/>
    </row>
    <row r="39" spans="1:12" ht="24" customHeight="1">
      <c r="A39" s="144">
        <f t="shared" si="1"/>
        <v>34</v>
      </c>
      <c r="B39" s="125"/>
      <c r="C39" s="125"/>
      <c r="D39" s="184"/>
      <c r="E39" s="195" t="e">
        <f t="shared" si="2"/>
        <v>#REF!</v>
      </c>
      <c r="F39" s="196">
        <f>SUMIF(토지!AD:AD,D39,토지!AB:AB)</f>
        <v>0</v>
      </c>
      <c r="G39" s="193">
        <f>SUMIF(지장물!AF:AF,D39,지장물!AE:AE)</f>
        <v>0</v>
      </c>
      <c r="H39" s="194" t="e">
        <f>SUMIF(#REF!,D39,#REF!)</f>
        <v>#REF!</v>
      </c>
      <c r="I39" s="194" t="e">
        <f>SUMIF(#REF!,D39,#REF!)</f>
        <v>#REF!</v>
      </c>
      <c r="J39" s="194" t="e">
        <f>SUMIF(#REF!,D39,#REF!)</f>
        <v>#REF!</v>
      </c>
      <c r="K39" s="194" t="e">
        <f>SUMIF(#REF!,D39,#REF!)</f>
        <v>#REF!</v>
      </c>
      <c r="L39" s="197"/>
    </row>
    <row r="40" spans="1:12" ht="24" customHeight="1">
      <c r="A40" s="144">
        <f t="shared" si="1"/>
        <v>35</v>
      </c>
      <c r="B40" s="125"/>
      <c r="C40" s="125"/>
      <c r="D40" s="184"/>
      <c r="E40" s="195" t="e">
        <f t="shared" si="2"/>
        <v>#REF!</v>
      </c>
      <c r="F40" s="196">
        <f>SUMIF(토지!AD:AD,D40,토지!AB:AB)</f>
        <v>0</v>
      </c>
      <c r="G40" s="193">
        <f>SUMIF(지장물!AF:AF,D40,지장물!AE:AE)</f>
        <v>0</v>
      </c>
      <c r="H40" s="194" t="e">
        <f>SUMIF(#REF!,D40,#REF!)</f>
        <v>#REF!</v>
      </c>
      <c r="I40" s="194" t="e">
        <f>SUMIF(#REF!,D40,#REF!)</f>
        <v>#REF!</v>
      </c>
      <c r="J40" s="194" t="e">
        <f>SUMIF(#REF!,D40,#REF!)</f>
        <v>#REF!</v>
      </c>
      <c r="K40" s="194" t="e">
        <f>SUMIF(#REF!,D40,#REF!)</f>
        <v>#REF!</v>
      </c>
      <c r="L40" s="197"/>
    </row>
    <row r="41" spans="1:12" ht="24" customHeight="1">
      <c r="A41" s="144">
        <f t="shared" si="1"/>
        <v>36</v>
      </c>
      <c r="B41" s="125"/>
      <c r="C41" s="125"/>
      <c r="D41" s="184"/>
      <c r="E41" s="195" t="e">
        <f t="shared" si="2"/>
        <v>#REF!</v>
      </c>
      <c r="F41" s="196">
        <f>SUMIF(토지!AD:AD,D41,토지!AB:AB)</f>
        <v>0</v>
      </c>
      <c r="G41" s="193">
        <f>SUMIF(지장물!AF:AF,D41,지장물!AE:AE)</f>
        <v>0</v>
      </c>
      <c r="H41" s="194" t="e">
        <f>SUMIF(#REF!,D41,#REF!)</f>
        <v>#REF!</v>
      </c>
      <c r="I41" s="194" t="e">
        <f>SUMIF(#REF!,D41,#REF!)</f>
        <v>#REF!</v>
      </c>
      <c r="J41" s="194" t="e">
        <f>SUMIF(#REF!,D41,#REF!)</f>
        <v>#REF!</v>
      </c>
      <c r="K41" s="194" t="e">
        <f>SUMIF(#REF!,D41,#REF!)</f>
        <v>#REF!</v>
      </c>
      <c r="L41" s="197"/>
    </row>
    <row r="42" spans="1:12" ht="24" customHeight="1">
      <c r="A42" s="144">
        <f t="shared" si="1"/>
        <v>37</v>
      </c>
      <c r="B42" s="125"/>
      <c r="C42" s="125"/>
      <c r="D42" s="184"/>
      <c r="E42" s="195" t="e">
        <f t="shared" si="2"/>
        <v>#REF!</v>
      </c>
      <c r="F42" s="196">
        <f>SUMIF(토지!AD:AD,D42,토지!AB:AB)</f>
        <v>0</v>
      </c>
      <c r="G42" s="193">
        <f>SUMIF(지장물!AF:AF,D42,지장물!AE:AE)</f>
        <v>0</v>
      </c>
      <c r="H42" s="194" t="e">
        <f>SUMIF(#REF!,D42,#REF!)</f>
        <v>#REF!</v>
      </c>
      <c r="I42" s="194" t="e">
        <f>SUMIF(#REF!,D42,#REF!)</f>
        <v>#REF!</v>
      </c>
      <c r="J42" s="194" t="e">
        <f>SUMIF(#REF!,D42,#REF!)</f>
        <v>#REF!</v>
      </c>
      <c r="K42" s="194" t="e">
        <f>SUMIF(#REF!,D42,#REF!)</f>
        <v>#REF!</v>
      </c>
      <c r="L42" s="197"/>
    </row>
    <row r="43" spans="1:12" ht="24" customHeight="1">
      <c r="A43" s="144">
        <f t="shared" si="1"/>
        <v>38</v>
      </c>
      <c r="B43" s="125"/>
      <c r="C43" s="125"/>
      <c r="D43" s="184"/>
      <c r="E43" s="195" t="e">
        <f t="shared" si="2"/>
        <v>#REF!</v>
      </c>
      <c r="F43" s="196">
        <f>SUMIF(토지!AD:AD,D43,토지!AB:AB)</f>
        <v>0</v>
      </c>
      <c r="G43" s="193">
        <f>SUMIF(지장물!AF:AF,D43,지장물!AE:AE)</f>
        <v>0</v>
      </c>
      <c r="H43" s="194" t="e">
        <f>SUMIF(#REF!,D43,#REF!)</f>
        <v>#REF!</v>
      </c>
      <c r="I43" s="194" t="e">
        <f>SUMIF(#REF!,D43,#REF!)</f>
        <v>#REF!</v>
      </c>
      <c r="J43" s="194" t="e">
        <f>SUMIF(#REF!,D43,#REF!)</f>
        <v>#REF!</v>
      </c>
      <c r="K43" s="194" t="e">
        <f>SUMIF(#REF!,D43,#REF!)</f>
        <v>#REF!</v>
      </c>
      <c r="L43" s="197"/>
    </row>
    <row r="44" spans="1:12" ht="24" customHeight="1">
      <c r="A44" s="144">
        <f t="shared" si="1"/>
        <v>39</v>
      </c>
      <c r="B44" s="125"/>
      <c r="C44" s="125"/>
      <c r="D44" s="184"/>
      <c r="E44" s="195" t="e">
        <f t="shared" si="2"/>
        <v>#REF!</v>
      </c>
      <c r="F44" s="196">
        <f>SUMIF(토지!AD:AD,D44,토지!AB:AB)</f>
        <v>0</v>
      </c>
      <c r="G44" s="193">
        <f>SUMIF(지장물!AF:AF,D44,지장물!AE:AE)</f>
        <v>0</v>
      </c>
      <c r="H44" s="194" t="e">
        <f>SUMIF(#REF!,D44,#REF!)</f>
        <v>#REF!</v>
      </c>
      <c r="I44" s="194" t="e">
        <f>SUMIF(#REF!,D44,#REF!)</f>
        <v>#REF!</v>
      </c>
      <c r="J44" s="194" t="e">
        <f>SUMIF(#REF!,D44,#REF!)</f>
        <v>#REF!</v>
      </c>
      <c r="K44" s="194" t="e">
        <f>SUMIF(#REF!,D44,#REF!)</f>
        <v>#REF!</v>
      </c>
      <c r="L44" s="197"/>
    </row>
    <row r="45" spans="1:12" ht="24" customHeight="1">
      <c r="A45" s="144">
        <f t="shared" si="1"/>
        <v>40</v>
      </c>
      <c r="B45" s="125"/>
      <c r="C45" s="125"/>
      <c r="D45" s="184"/>
      <c r="E45" s="195" t="e">
        <f t="shared" si="2"/>
        <v>#REF!</v>
      </c>
      <c r="F45" s="196">
        <f>SUMIF(토지!AD:AD,D45,토지!AB:AB)</f>
        <v>0</v>
      </c>
      <c r="G45" s="193">
        <f>SUMIF(지장물!AF:AF,D45,지장물!AE:AE)</f>
        <v>0</v>
      </c>
      <c r="H45" s="194" t="e">
        <f>SUMIF(#REF!,D45,#REF!)</f>
        <v>#REF!</v>
      </c>
      <c r="I45" s="194" t="e">
        <f>SUMIF(#REF!,D45,#REF!)</f>
        <v>#REF!</v>
      </c>
      <c r="J45" s="194" t="e">
        <f>SUMIF(#REF!,D45,#REF!)</f>
        <v>#REF!</v>
      </c>
      <c r="K45" s="194" t="e">
        <f>SUMIF(#REF!,D45,#REF!)</f>
        <v>#REF!</v>
      </c>
      <c r="L45" s="197"/>
    </row>
    <row r="46" spans="1:12" ht="24" customHeight="1">
      <c r="A46" s="144">
        <f t="shared" si="1"/>
        <v>41</v>
      </c>
      <c r="B46" s="125"/>
      <c r="C46" s="125"/>
      <c r="D46" s="184"/>
      <c r="E46" s="195" t="e">
        <f t="shared" si="2"/>
        <v>#REF!</v>
      </c>
      <c r="F46" s="196">
        <f>SUMIF(토지!AD:AD,D46,토지!AB:AB)</f>
        <v>0</v>
      </c>
      <c r="G46" s="193">
        <f>SUMIF(지장물!AF:AF,D46,지장물!AE:AE)</f>
        <v>0</v>
      </c>
      <c r="H46" s="194" t="e">
        <f>SUMIF(#REF!,D46,#REF!)</f>
        <v>#REF!</v>
      </c>
      <c r="I46" s="194" t="e">
        <f>SUMIF(#REF!,D46,#REF!)</f>
        <v>#REF!</v>
      </c>
      <c r="J46" s="194" t="e">
        <f>SUMIF(#REF!,D46,#REF!)</f>
        <v>#REF!</v>
      </c>
      <c r="K46" s="194" t="e">
        <f>SUMIF(#REF!,D46,#REF!)</f>
        <v>#REF!</v>
      </c>
      <c r="L46" s="197"/>
    </row>
    <row r="47" spans="1:12" ht="24" customHeight="1">
      <c r="A47" s="144">
        <f t="shared" si="1"/>
        <v>42</v>
      </c>
      <c r="B47" s="125"/>
      <c r="C47" s="125"/>
      <c r="D47" s="184"/>
      <c r="E47" s="195" t="e">
        <f t="shared" si="2"/>
        <v>#REF!</v>
      </c>
      <c r="F47" s="196">
        <f>SUMIF(토지!AD:AD,D47,토지!AB:AB)</f>
        <v>0</v>
      </c>
      <c r="G47" s="193">
        <f>SUMIF(지장물!AF:AF,D47,지장물!AE:AE)</f>
        <v>0</v>
      </c>
      <c r="H47" s="194" t="e">
        <f>SUMIF(#REF!,D47,#REF!)</f>
        <v>#REF!</v>
      </c>
      <c r="I47" s="194" t="e">
        <f>SUMIF(#REF!,D47,#REF!)</f>
        <v>#REF!</v>
      </c>
      <c r="J47" s="194" t="e">
        <f>SUMIF(#REF!,D47,#REF!)</f>
        <v>#REF!</v>
      </c>
      <c r="K47" s="194" t="e">
        <f>SUMIF(#REF!,D47,#REF!)</f>
        <v>#REF!</v>
      </c>
      <c r="L47" s="197"/>
    </row>
    <row r="48" spans="1:12" ht="24" customHeight="1">
      <c r="A48" s="144">
        <f t="shared" si="1"/>
        <v>43</v>
      </c>
      <c r="B48" s="125"/>
      <c r="C48" s="125"/>
      <c r="D48" s="184"/>
      <c r="E48" s="195" t="e">
        <f t="shared" si="2"/>
        <v>#REF!</v>
      </c>
      <c r="F48" s="196">
        <f>SUMIF(토지!AD:AD,D48,토지!AB:AB)</f>
        <v>0</v>
      </c>
      <c r="G48" s="193">
        <f>SUMIF(지장물!AF:AF,D48,지장물!AE:AE)</f>
        <v>0</v>
      </c>
      <c r="H48" s="194" t="e">
        <f>SUMIF(#REF!,D48,#REF!)</f>
        <v>#REF!</v>
      </c>
      <c r="I48" s="194" t="e">
        <f>SUMIF(#REF!,D48,#REF!)</f>
        <v>#REF!</v>
      </c>
      <c r="J48" s="194" t="e">
        <f>SUMIF(#REF!,D48,#REF!)</f>
        <v>#REF!</v>
      </c>
      <c r="K48" s="194" t="e">
        <f>SUMIF(#REF!,D48,#REF!)</f>
        <v>#REF!</v>
      </c>
      <c r="L48" s="197"/>
    </row>
    <row r="49" spans="1:12" ht="24" customHeight="1">
      <c r="A49" s="144">
        <f t="shared" si="1"/>
        <v>44</v>
      </c>
      <c r="B49" s="125"/>
      <c r="C49" s="125"/>
      <c r="D49" s="184"/>
      <c r="E49" s="195" t="e">
        <f t="shared" si="2"/>
        <v>#REF!</v>
      </c>
      <c r="F49" s="196">
        <f>SUMIF(토지!AD:AD,D49,토지!AB:AB)</f>
        <v>0</v>
      </c>
      <c r="G49" s="193">
        <f>SUMIF(지장물!AF:AF,D49,지장물!AE:AE)</f>
        <v>0</v>
      </c>
      <c r="H49" s="194" t="e">
        <f>SUMIF(#REF!,D49,#REF!)</f>
        <v>#REF!</v>
      </c>
      <c r="I49" s="194" t="e">
        <f>SUMIF(#REF!,D49,#REF!)</f>
        <v>#REF!</v>
      </c>
      <c r="J49" s="194" t="e">
        <f>SUMIF(#REF!,D49,#REF!)</f>
        <v>#REF!</v>
      </c>
      <c r="K49" s="194" t="e">
        <f>SUMIF(#REF!,D49,#REF!)</f>
        <v>#REF!</v>
      </c>
      <c r="L49" s="197"/>
    </row>
  </sheetData>
  <phoneticPr fontId="63" type="noConversion"/>
  <conditionalFormatting sqref="D13:D49">
    <cfRule type="expression" dxfId="53" priority="1">
      <formula>COUNTIF($AC13,"*총합*")</formula>
    </cfRule>
    <cfRule type="expression" dxfId="52" priority="2">
      <formula>COUNTIF($AC13,"*요약*")</formula>
    </cfRule>
    <cfRule type="expression" dxfId="51" priority="3">
      <formula>COUNTIF($AC13,"*합계*")</formula>
    </cfRule>
  </conditionalFormatting>
  <conditionalFormatting sqref="AA1:AC1">
    <cfRule type="expression" dxfId="50" priority="19">
      <formula>COUNTIF($AC1,"*총합*")</formula>
    </cfRule>
    <cfRule type="expression" dxfId="49" priority="20">
      <formula>COUNTIF($AC1,"*요약*")</formula>
    </cfRule>
    <cfRule type="expression" dxfId="48" priority="21">
      <formula>COUNTIF($AC1,"*합계*")</formula>
    </cfRule>
  </conditionalFormatting>
  <conditionalFormatting sqref="AO1:AP1">
    <cfRule type="expression" dxfId="47" priority="22">
      <formula>COUNTIF($AP1,"*협의*")</formula>
    </cfRule>
    <cfRule type="expression" dxfId="46" priority="23">
      <formula>COUNTIF($AP1,"*수용*")</formula>
    </cfRule>
  </conditionalFormatting>
  <printOptions horizontalCentered="1"/>
  <pageMargins left="0.23622047244094491" right="0.23622047244094491" top="0.19685039370078741" bottom="0.19685039370078741" header="0.31496062992125984" footer="0.31496062992125984"/>
  <pageSetup paperSize="9" fitToHeight="0" orientation="landscape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전제 및 복제할 수 없으며, 이를 위반할 시에는 당사 사규 및 관련 법규에 의해 제지를 받을 수 있습니다.</oddFooter>
  </headerFooter>
  <ignoredErrors>
    <ignoredError sqref="A3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C1351"/>
  <sheetViews>
    <sheetView zoomScaleNormal="100" workbookViewId="0">
      <selection activeCell="B12" sqref="B12"/>
    </sheetView>
  </sheetViews>
  <sheetFormatPr defaultRowHeight="13.5"/>
  <cols>
    <col min="1" max="1" width="13.109375" style="5" customWidth="1"/>
    <col min="2" max="2" width="3.33203125" customWidth="1"/>
    <col min="3" max="3" width="39.5546875" customWidth="1"/>
  </cols>
  <sheetData>
    <row r="1" spans="1:3">
      <c r="A1" s="161" t="s">
        <v>93</v>
      </c>
      <c r="B1" s="162"/>
      <c r="C1" s="162" t="s">
        <v>91</v>
      </c>
    </row>
    <row r="2" spans="1:3">
      <c r="A2" s="159" t="e">
        <f>'(소유자물건별)'!A2</f>
        <v>#REF!</v>
      </c>
    </row>
    <row r="3" spans="1:3">
      <c r="A3" s="159" t="e">
        <f>'(소유자물건별)'!A3</f>
        <v>#REF!</v>
      </c>
    </row>
    <row r="4" spans="1:3">
      <c r="A4" s="159" t="e">
        <f>'(소유자물건별)'!A4</f>
        <v>#REF!</v>
      </c>
    </row>
    <row r="5" spans="1:3">
      <c r="A5" s="159" t="e">
        <f>'(소유자물건별)'!A5</f>
        <v>#REF!</v>
      </c>
    </row>
    <row r="6" spans="1:3">
      <c r="A6" s="159" t="e">
        <f>'(소유자물건별)'!A6</f>
        <v>#REF!</v>
      </c>
    </row>
    <row r="7" spans="1:3">
      <c r="A7" s="159" t="e">
        <f>'(소유자물건별)'!A7</f>
        <v>#REF!</v>
      </c>
    </row>
    <row r="8" spans="1:3">
      <c r="A8" s="159" t="e">
        <f>'(소유자물건별)'!A8</f>
        <v>#REF!</v>
      </c>
    </row>
    <row r="9" spans="1:3">
      <c r="A9" s="159" t="e">
        <f>'(소유자물건별)'!A9</f>
        <v>#REF!</v>
      </c>
    </row>
    <row r="10" spans="1:3">
      <c r="A10" s="159" t="e">
        <f>'(소유자물건별)'!A10</f>
        <v>#REF!</v>
      </c>
    </row>
    <row r="11" spans="1:3">
      <c r="A11" s="159" t="e">
        <f>'(소유자물건별)'!A11</f>
        <v>#REF!</v>
      </c>
    </row>
    <row r="12" spans="1:3">
      <c r="A12" s="159" t="e">
        <f>'(소유자물건별)'!A12</f>
        <v>#REF!</v>
      </c>
    </row>
    <row r="13" spans="1:3">
      <c r="A13" s="159" t="e">
        <f>'(소유자물건별)'!A13</f>
        <v>#REF!</v>
      </c>
    </row>
    <row r="14" spans="1:3">
      <c r="A14" s="159" t="e">
        <f>'(소유자물건별)'!A14</f>
        <v>#REF!</v>
      </c>
    </row>
    <row r="15" spans="1:3">
      <c r="A15" s="159" t="e">
        <f>'(소유자물건별)'!A15</f>
        <v>#REF!</v>
      </c>
    </row>
    <row r="16" spans="1:3">
      <c r="A16" s="159" t="e">
        <f>'(소유자물건별)'!A16</f>
        <v>#REF!</v>
      </c>
    </row>
    <row r="17" spans="1:1">
      <c r="A17" s="159" t="e">
        <f>'(소유자물건별)'!A17</f>
        <v>#REF!</v>
      </c>
    </row>
    <row r="18" spans="1:1">
      <c r="A18" s="159" t="e">
        <f>'(소유자물건별)'!A18</f>
        <v>#REF!</v>
      </c>
    </row>
    <row r="19" spans="1:1">
      <c r="A19" s="159" t="e">
        <f>'(소유자물건별)'!A19</f>
        <v>#REF!</v>
      </c>
    </row>
    <row r="20" spans="1:1">
      <c r="A20" s="159" t="e">
        <f>'(소유자물건별)'!A20</f>
        <v>#REF!</v>
      </c>
    </row>
    <row r="21" spans="1:1">
      <c r="A21" s="159" t="e">
        <f>'(소유자물건별)'!A21</f>
        <v>#REF!</v>
      </c>
    </row>
    <row r="22" spans="1:1">
      <c r="A22" s="159" t="e">
        <f>'(소유자물건별)'!A22</f>
        <v>#REF!</v>
      </c>
    </row>
    <row r="23" spans="1:1">
      <c r="A23" s="159" t="e">
        <f>'(소유자물건별)'!A23</f>
        <v>#REF!</v>
      </c>
    </row>
    <row r="24" spans="1:1">
      <c r="A24" s="159" t="e">
        <f>'(소유자물건별)'!A24</f>
        <v>#REF!</v>
      </c>
    </row>
    <row r="25" spans="1:1">
      <c r="A25" s="159" t="e">
        <f>'(소유자물건별)'!A25</f>
        <v>#REF!</v>
      </c>
    </row>
    <row r="26" spans="1:1">
      <c r="A26" s="159" t="e">
        <f>'(소유자물건별)'!A26</f>
        <v>#REF!</v>
      </c>
    </row>
    <row r="27" spans="1:1">
      <c r="A27" s="159" t="e">
        <f>'(소유자물건별)'!A27</f>
        <v>#REF!</v>
      </c>
    </row>
    <row r="28" spans="1:1">
      <c r="A28" s="159" t="e">
        <f>'(소유자물건별)'!A28</f>
        <v>#REF!</v>
      </c>
    </row>
    <row r="29" spans="1:1">
      <c r="A29" s="159" t="e">
        <f>'(소유자물건별)'!A29</f>
        <v>#REF!</v>
      </c>
    </row>
    <row r="30" spans="1:1">
      <c r="A30" s="159" t="e">
        <f>'(소유자물건별)'!A30</f>
        <v>#REF!</v>
      </c>
    </row>
    <row r="31" spans="1:1">
      <c r="A31" s="159" t="e">
        <f>'(소유자물건별)'!A31</f>
        <v>#REF!</v>
      </c>
    </row>
    <row r="32" spans="1:1">
      <c r="A32" s="159" t="e">
        <f>'(소유자물건별)'!A32</f>
        <v>#REF!</v>
      </c>
    </row>
    <row r="33" spans="1:1">
      <c r="A33" s="159" t="e">
        <f>'(소유자물건별)'!A33</f>
        <v>#REF!</v>
      </c>
    </row>
    <row r="34" spans="1:1">
      <c r="A34" s="159" t="e">
        <f>'(소유자물건별)'!A34</f>
        <v>#REF!</v>
      </c>
    </row>
    <row r="35" spans="1:1">
      <c r="A35" s="159" t="e">
        <f>'(소유자물건별)'!A35</f>
        <v>#REF!</v>
      </c>
    </row>
    <row r="36" spans="1:1">
      <c r="A36" s="159" t="e">
        <f>'(소유자물건별)'!A36</f>
        <v>#REF!</v>
      </c>
    </row>
    <row r="37" spans="1:1">
      <c r="A37" s="159" t="e">
        <f>'(소유자물건별)'!A37</f>
        <v>#REF!</v>
      </c>
    </row>
    <row r="38" spans="1:1">
      <c r="A38" s="159" t="e">
        <f>'(소유자물건별)'!A38</f>
        <v>#REF!</v>
      </c>
    </row>
    <row r="39" spans="1:1">
      <c r="A39" s="159" t="e">
        <f>'(소유자물건별)'!A39</f>
        <v>#REF!</v>
      </c>
    </row>
    <row r="40" spans="1:1">
      <c r="A40" s="159" t="e">
        <f>'(소유자물건별)'!A40</f>
        <v>#REF!</v>
      </c>
    </row>
    <row r="41" spans="1:1">
      <c r="A41" s="159" t="e">
        <f>'(소유자물건별)'!A41</f>
        <v>#REF!</v>
      </c>
    </row>
    <row r="42" spans="1:1">
      <c r="A42" s="159" t="e">
        <f>'(소유자물건별)'!A42</f>
        <v>#REF!</v>
      </c>
    </row>
    <row r="43" spans="1:1">
      <c r="A43" s="159" t="e">
        <f>'(소유자물건별)'!A43</f>
        <v>#REF!</v>
      </c>
    </row>
    <row r="44" spans="1:1">
      <c r="A44" s="159" t="e">
        <f>'(소유자물건별)'!A44</f>
        <v>#REF!</v>
      </c>
    </row>
    <row r="45" spans="1:1">
      <c r="A45" s="159" t="e">
        <f>'(소유자물건별)'!A45</f>
        <v>#REF!</v>
      </c>
    </row>
    <row r="46" spans="1:1">
      <c r="A46" s="159" t="e">
        <f>'(소유자물건별)'!A46</f>
        <v>#REF!</v>
      </c>
    </row>
    <row r="47" spans="1:1">
      <c r="A47" s="159" t="e">
        <f>'(소유자물건별)'!A47</f>
        <v>#REF!</v>
      </c>
    </row>
    <row r="48" spans="1:1">
      <c r="A48" s="159" t="e">
        <f>'(소유자물건별)'!A48</f>
        <v>#REF!</v>
      </c>
    </row>
    <row r="49" spans="1:1">
      <c r="A49" s="159" t="str">
        <f>'(소유자물건별)'!A49</f>
        <v/>
      </c>
    </row>
    <row r="50" spans="1:1">
      <c r="A50" s="159" t="str">
        <f>'(소유자물건별)'!A50</f>
        <v/>
      </c>
    </row>
    <row r="51" spans="1:1">
      <c r="A51" s="159" t="str">
        <f>'(소유자물건별)'!A51</f>
        <v/>
      </c>
    </row>
    <row r="52" spans="1:1">
      <c r="A52" s="159" t="str">
        <f>'(소유자물건별)'!A52</f>
        <v/>
      </c>
    </row>
    <row r="53" spans="1:1">
      <c r="A53" s="159" t="str">
        <f>'(소유자물건별)'!A53</f>
        <v/>
      </c>
    </row>
    <row r="54" spans="1:1">
      <c r="A54" s="159" t="str">
        <f>'(소유자물건별)'!A54</f>
        <v/>
      </c>
    </row>
    <row r="55" spans="1:1">
      <c r="A55" s="159" t="str">
        <f>'(소유자물건별)'!A55</f>
        <v/>
      </c>
    </row>
    <row r="56" spans="1:1">
      <c r="A56" s="159" t="str">
        <f>'(소유자물건별)'!A56</f>
        <v/>
      </c>
    </row>
    <row r="57" spans="1:1">
      <c r="A57" s="159" t="str">
        <f>'(소유자물건별)'!A57</f>
        <v/>
      </c>
    </row>
    <row r="58" spans="1:1">
      <c r="A58" s="159" t="str">
        <f>'(소유자물건별)'!A58</f>
        <v/>
      </c>
    </row>
    <row r="59" spans="1:1">
      <c r="A59" s="159" t="str">
        <f>'(소유자물건별)'!A59</f>
        <v/>
      </c>
    </row>
    <row r="60" spans="1:1">
      <c r="A60" s="159" t="str">
        <f>'(소유자물건별)'!A60</f>
        <v/>
      </c>
    </row>
    <row r="61" spans="1:1">
      <c r="A61" s="159" t="str">
        <f>'(소유자물건별)'!A61</f>
        <v/>
      </c>
    </row>
    <row r="62" spans="1:1">
      <c r="A62" s="159" t="str">
        <f>'(소유자물건별)'!A62</f>
        <v/>
      </c>
    </row>
    <row r="63" spans="1:1">
      <c r="A63" s="159" t="str">
        <f>'(소유자물건별)'!A63</f>
        <v/>
      </c>
    </row>
    <row r="64" spans="1:1">
      <c r="A64" s="159" t="str">
        <f>'(소유자물건별)'!A64</f>
        <v/>
      </c>
    </row>
    <row r="65" spans="1:1">
      <c r="A65" s="159" t="str">
        <f>'(소유자물건별)'!A65</f>
        <v/>
      </c>
    </row>
    <row r="66" spans="1:1">
      <c r="A66" s="159" t="str">
        <f>'(소유자물건별)'!A66</f>
        <v/>
      </c>
    </row>
    <row r="67" spans="1:1">
      <c r="A67" s="159" t="str">
        <f>'(소유자물건별)'!A67</f>
        <v/>
      </c>
    </row>
    <row r="68" spans="1:1">
      <c r="A68" s="159" t="str">
        <f>'(소유자물건별)'!A68</f>
        <v/>
      </c>
    </row>
    <row r="69" spans="1:1">
      <c r="A69" s="159" t="str">
        <f>'(소유자물건별)'!A69</f>
        <v/>
      </c>
    </row>
    <row r="70" spans="1:1">
      <c r="A70" s="159" t="str">
        <f>'(소유자물건별)'!A70</f>
        <v/>
      </c>
    </row>
    <row r="71" spans="1:1">
      <c r="A71" s="159" t="str">
        <f>'(소유자물건별)'!A71</f>
        <v/>
      </c>
    </row>
    <row r="72" spans="1:1">
      <c r="A72" s="159" t="str">
        <f>'(소유자물건별)'!A72</f>
        <v/>
      </c>
    </row>
    <row r="73" spans="1:1">
      <c r="A73" s="159" t="str">
        <f>'(소유자물건별)'!A73</f>
        <v/>
      </c>
    </row>
    <row r="74" spans="1:1">
      <c r="A74" s="159" t="str">
        <f>'(소유자물건별)'!A74</f>
        <v/>
      </c>
    </row>
    <row r="75" spans="1:1">
      <c r="A75" s="159" t="str">
        <f>'(소유자물건별)'!A75</f>
        <v/>
      </c>
    </row>
    <row r="76" spans="1:1">
      <c r="A76" s="159" t="str">
        <f>'(소유자물건별)'!A76</f>
        <v/>
      </c>
    </row>
    <row r="77" spans="1:1">
      <c r="A77" s="159" t="str">
        <f>'(소유자물건별)'!A77</f>
        <v/>
      </c>
    </row>
    <row r="78" spans="1:1">
      <c r="A78" s="159" t="str">
        <f>'(소유자물건별)'!A78</f>
        <v/>
      </c>
    </row>
    <row r="79" spans="1:1">
      <c r="A79" s="159" t="str">
        <f>'(소유자물건별)'!A79</f>
        <v/>
      </c>
    </row>
    <row r="80" spans="1:1">
      <c r="A80" s="159" t="str">
        <f>'(소유자물건별)'!A80</f>
        <v/>
      </c>
    </row>
    <row r="81" spans="1:1">
      <c r="A81" s="159" t="str">
        <f>'(소유자물건별)'!A81</f>
        <v/>
      </c>
    </row>
    <row r="82" spans="1:1">
      <c r="A82" s="159" t="str">
        <f>'(소유자물건별)'!A82</f>
        <v/>
      </c>
    </row>
    <row r="83" spans="1:1">
      <c r="A83" s="159" t="str">
        <f>'(소유자물건별)'!A83</f>
        <v/>
      </c>
    </row>
    <row r="84" spans="1:1">
      <c r="A84" s="159" t="str">
        <f>'(소유자물건별)'!A84</f>
        <v/>
      </c>
    </row>
    <row r="85" spans="1:1">
      <c r="A85" s="159" t="str">
        <f>'(소유자물건별)'!A85</f>
        <v/>
      </c>
    </row>
    <row r="86" spans="1:1">
      <c r="A86" s="159" t="str">
        <f>'(소유자물건별)'!A86</f>
        <v/>
      </c>
    </row>
    <row r="87" spans="1:1">
      <c r="A87" s="159" t="str">
        <f>'(소유자물건별)'!A87</f>
        <v/>
      </c>
    </row>
    <row r="88" spans="1:1">
      <c r="A88" s="159" t="str">
        <f>'(소유자물건별)'!A88</f>
        <v/>
      </c>
    </row>
    <row r="89" spans="1:1">
      <c r="A89" s="159" t="str">
        <f>'(소유자물건별)'!A89</f>
        <v/>
      </c>
    </row>
    <row r="90" spans="1:1">
      <c r="A90" s="159" t="str">
        <f>'(소유자물건별)'!A90</f>
        <v/>
      </c>
    </row>
    <row r="91" spans="1:1">
      <c r="A91" s="159" t="str">
        <f>'(소유자물건별)'!A91</f>
        <v/>
      </c>
    </row>
    <row r="92" spans="1:1">
      <c r="A92" s="159" t="str">
        <f>'(소유자물건별)'!A92</f>
        <v/>
      </c>
    </row>
    <row r="93" spans="1:1">
      <c r="A93" s="159" t="str">
        <f>'(소유자물건별)'!A93</f>
        <v/>
      </c>
    </row>
    <row r="94" spans="1:1">
      <c r="A94" s="159" t="str">
        <f>'(소유자물건별)'!A94</f>
        <v/>
      </c>
    </row>
    <row r="95" spans="1:1">
      <c r="A95" s="159" t="str">
        <f>'(소유자물건별)'!A95</f>
        <v/>
      </c>
    </row>
    <row r="96" spans="1:1">
      <c r="A96" s="159" t="str">
        <f>'(소유자물건별)'!A96</f>
        <v/>
      </c>
    </row>
    <row r="97" spans="1:1">
      <c r="A97" s="159" t="str">
        <f>'(소유자물건별)'!A97</f>
        <v/>
      </c>
    </row>
    <row r="98" spans="1:1">
      <c r="A98" s="159" t="str">
        <f>'(소유자물건별)'!A98</f>
        <v/>
      </c>
    </row>
    <row r="99" spans="1:1">
      <c r="A99" s="159" t="str">
        <f>'(소유자물건별)'!A99</f>
        <v/>
      </c>
    </row>
    <row r="100" spans="1:1">
      <c r="A100" s="159" t="str">
        <f>'(소유자물건별)'!A100</f>
        <v/>
      </c>
    </row>
    <row r="101" spans="1:1">
      <c r="A101" s="159" t="str">
        <f>'(소유자물건별)'!A101</f>
        <v/>
      </c>
    </row>
    <row r="102" spans="1:1">
      <c r="A102" s="159" t="str">
        <f>'(소유자물건별)'!A102</f>
        <v/>
      </c>
    </row>
    <row r="103" spans="1:1">
      <c r="A103" s="159" t="str">
        <f>'(소유자물건별)'!A103</f>
        <v/>
      </c>
    </row>
    <row r="104" spans="1:1">
      <c r="A104" s="159" t="str">
        <f>'(소유자물건별)'!A104</f>
        <v/>
      </c>
    </row>
    <row r="105" spans="1:1">
      <c r="A105" s="159" t="str">
        <f>'(소유자물건별)'!A105</f>
        <v/>
      </c>
    </row>
    <row r="106" spans="1:1">
      <c r="A106" s="159" t="str">
        <f>'(소유자물건별)'!A106</f>
        <v/>
      </c>
    </row>
    <row r="107" spans="1:1">
      <c r="A107" s="159" t="str">
        <f>'(소유자물건별)'!A107</f>
        <v/>
      </c>
    </row>
    <row r="108" spans="1:1">
      <c r="A108" s="159" t="str">
        <f>'(소유자물건별)'!A108</f>
        <v/>
      </c>
    </row>
    <row r="109" spans="1:1">
      <c r="A109" s="159" t="str">
        <f>'(소유자물건별)'!A109</f>
        <v/>
      </c>
    </row>
    <row r="110" spans="1:1">
      <c r="A110" s="159" t="str">
        <f>'(소유자물건별)'!A110</f>
        <v/>
      </c>
    </row>
    <row r="111" spans="1:1">
      <c r="A111" s="159" t="str">
        <f>'(소유자물건별)'!A111</f>
        <v/>
      </c>
    </row>
    <row r="112" spans="1:1">
      <c r="A112" s="159" t="str">
        <f>'(소유자물건별)'!A112</f>
        <v/>
      </c>
    </row>
    <row r="113" spans="1:1">
      <c r="A113" s="159" t="str">
        <f>'(소유자물건별)'!A113</f>
        <v/>
      </c>
    </row>
    <row r="114" spans="1:1">
      <c r="A114" s="159" t="str">
        <f>'(소유자물건별)'!A114</f>
        <v/>
      </c>
    </row>
    <row r="115" spans="1:1">
      <c r="A115" s="159" t="str">
        <f>'(소유자물건별)'!A115</f>
        <v/>
      </c>
    </row>
    <row r="116" spans="1:1">
      <c r="A116" s="159" t="str">
        <f>'(소유자물건별)'!A116</f>
        <v/>
      </c>
    </row>
    <row r="117" spans="1:1">
      <c r="A117" s="159" t="str">
        <f>'(소유자물건별)'!A117</f>
        <v/>
      </c>
    </row>
    <row r="118" spans="1:1">
      <c r="A118" s="159" t="str">
        <f>'(소유자물건별)'!A118</f>
        <v/>
      </c>
    </row>
    <row r="119" spans="1:1">
      <c r="A119" s="159" t="str">
        <f>'(소유자물건별)'!A119</f>
        <v/>
      </c>
    </row>
    <row r="120" spans="1:1">
      <c r="A120" s="159" t="str">
        <f>'(소유자물건별)'!A120</f>
        <v/>
      </c>
    </row>
    <row r="121" spans="1:1">
      <c r="A121" s="159" t="str">
        <f>'(소유자물건별)'!A121</f>
        <v/>
      </c>
    </row>
    <row r="122" spans="1:1">
      <c r="A122" s="159" t="str">
        <f>'(소유자물건별)'!A122</f>
        <v/>
      </c>
    </row>
    <row r="123" spans="1:1">
      <c r="A123" s="159" t="str">
        <f>'(소유자물건별)'!A123</f>
        <v/>
      </c>
    </row>
    <row r="124" spans="1:1">
      <c r="A124" s="159" t="str">
        <f>'(소유자물건별)'!A124</f>
        <v/>
      </c>
    </row>
    <row r="125" spans="1:1">
      <c r="A125" s="159" t="str">
        <f>'(소유자물건별)'!A125</f>
        <v/>
      </c>
    </row>
    <row r="126" spans="1:1">
      <c r="A126" s="159" t="str">
        <f>'(소유자물건별)'!A126</f>
        <v/>
      </c>
    </row>
    <row r="127" spans="1:1">
      <c r="A127" s="159" t="str">
        <f>'(소유자물건별)'!A127</f>
        <v/>
      </c>
    </row>
    <row r="128" spans="1:1">
      <c r="A128" s="159" t="str">
        <f>'(소유자물건별)'!A128</f>
        <v/>
      </c>
    </row>
    <row r="129" spans="1:1">
      <c r="A129" s="159" t="str">
        <f>'(소유자물건별)'!A129</f>
        <v/>
      </c>
    </row>
    <row r="130" spans="1:1">
      <c r="A130" s="159" t="str">
        <f>'(소유자물건별)'!A130</f>
        <v/>
      </c>
    </row>
    <row r="131" spans="1:1">
      <c r="A131" s="159" t="str">
        <f>'(소유자물건별)'!A131</f>
        <v/>
      </c>
    </row>
    <row r="132" spans="1:1">
      <c r="A132" s="159" t="str">
        <f>'(소유자물건별)'!A132</f>
        <v/>
      </c>
    </row>
    <row r="133" spans="1:1">
      <c r="A133" s="159" t="str">
        <f>'(소유자물건별)'!A133</f>
        <v/>
      </c>
    </row>
    <row r="134" spans="1:1">
      <c r="A134" s="159" t="str">
        <f>'(소유자물건별)'!A134</f>
        <v/>
      </c>
    </row>
    <row r="135" spans="1:1">
      <c r="A135" s="159" t="str">
        <f>'(소유자물건별)'!A135</f>
        <v/>
      </c>
    </row>
    <row r="136" spans="1:1">
      <c r="A136" s="159" t="str">
        <f>'(소유자물건별)'!A136</f>
        <v/>
      </c>
    </row>
    <row r="137" spans="1:1">
      <c r="A137" s="159" t="str">
        <f>'(소유자물건별)'!A137</f>
        <v/>
      </c>
    </row>
    <row r="138" spans="1:1">
      <c r="A138" s="159" t="str">
        <f>'(소유자물건별)'!A138</f>
        <v/>
      </c>
    </row>
    <row r="139" spans="1:1">
      <c r="A139" s="159" t="str">
        <f>'(소유자물건별)'!A139</f>
        <v/>
      </c>
    </row>
    <row r="140" spans="1:1">
      <c r="A140" s="159" t="str">
        <f>'(소유자물건별)'!A140</f>
        <v/>
      </c>
    </row>
    <row r="141" spans="1:1">
      <c r="A141" s="159" t="str">
        <f>'(소유자물건별)'!A141</f>
        <v/>
      </c>
    </row>
    <row r="142" spans="1:1">
      <c r="A142" s="159" t="str">
        <f>'(소유자물건별)'!A142</f>
        <v/>
      </c>
    </row>
    <row r="143" spans="1:1">
      <c r="A143" s="159" t="str">
        <f>'(소유자물건별)'!A143</f>
        <v/>
      </c>
    </row>
    <row r="144" spans="1:1">
      <c r="A144" s="159" t="str">
        <f>'(소유자물건별)'!A144</f>
        <v/>
      </c>
    </row>
    <row r="145" spans="1:1">
      <c r="A145" s="159" t="str">
        <f>'(소유자물건별)'!A145</f>
        <v/>
      </c>
    </row>
    <row r="146" spans="1:1">
      <c r="A146" s="159" t="str">
        <f>'(소유자물건별)'!A146</f>
        <v/>
      </c>
    </row>
    <row r="147" spans="1:1">
      <c r="A147" s="159" t="str">
        <f>'(소유자물건별)'!A147</f>
        <v/>
      </c>
    </row>
    <row r="148" spans="1:1">
      <c r="A148" s="159" t="str">
        <f>'(소유자물건별)'!A148</f>
        <v/>
      </c>
    </row>
    <row r="149" spans="1:1">
      <c r="A149" s="159" t="str">
        <f>'(소유자물건별)'!A149</f>
        <v/>
      </c>
    </row>
    <row r="150" spans="1:1">
      <c r="A150" s="159" t="str">
        <f>'(소유자물건별)'!A150</f>
        <v/>
      </c>
    </row>
    <row r="151" spans="1:1">
      <c r="A151" s="159" t="str">
        <f>'(소유자물건별)'!A151</f>
        <v/>
      </c>
    </row>
    <row r="152" spans="1:1">
      <c r="A152" s="159" t="str">
        <f>'(소유자물건별)'!B2</f>
        <v/>
      </c>
    </row>
    <row r="153" spans="1:1">
      <c r="A153" s="159" t="str">
        <f>'(소유자물건별)'!B3</f>
        <v/>
      </c>
    </row>
    <row r="154" spans="1:1">
      <c r="A154" s="159" t="str">
        <f>'(소유자물건별)'!B4</f>
        <v/>
      </c>
    </row>
    <row r="155" spans="1:1">
      <c r="A155" s="159" t="str">
        <f>'(소유자물건별)'!B5</f>
        <v/>
      </c>
    </row>
    <row r="156" spans="1:1">
      <c r="A156" s="159" t="str">
        <f>'(소유자물건별)'!B6</f>
        <v/>
      </c>
    </row>
    <row r="157" spans="1:1">
      <c r="A157" s="159" t="str">
        <f>'(소유자물건별)'!B7</f>
        <v/>
      </c>
    </row>
    <row r="158" spans="1:1">
      <c r="A158" s="159" t="e">
        <f>'(소유자물건별)'!B8</f>
        <v>#REF!</v>
      </c>
    </row>
    <row r="159" spans="1:1">
      <c r="A159" s="159" t="str">
        <f>'(소유자물건별)'!B9</f>
        <v/>
      </c>
    </row>
    <row r="160" spans="1:1">
      <c r="A160" s="159" t="str">
        <f>'(소유자물건별)'!B10</f>
        <v/>
      </c>
    </row>
    <row r="161" spans="1:1">
      <c r="A161" s="159" t="str">
        <f>'(소유자물건별)'!B11</f>
        <v/>
      </c>
    </row>
    <row r="162" spans="1:1">
      <c r="A162" s="159" t="str">
        <f>'(소유자물건별)'!B12</f>
        <v/>
      </c>
    </row>
    <row r="163" spans="1:1">
      <c r="A163" s="159" t="str">
        <f>'(소유자물건별)'!B13</f>
        <v/>
      </c>
    </row>
    <row r="164" spans="1:1">
      <c r="A164" s="159" t="str">
        <f>'(소유자물건별)'!B14</f>
        <v/>
      </c>
    </row>
    <row r="165" spans="1:1">
      <c r="A165" s="159" t="str">
        <f>'(소유자물건별)'!B15</f>
        <v/>
      </c>
    </row>
    <row r="166" spans="1:1">
      <c r="A166" s="159" t="str">
        <f>'(소유자물건별)'!B16</f>
        <v/>
      </c>
    </row>
    <row r="167" spans="1:1">
      <c r="A167" s="159" t="str">
        <f>'(소유자물건별)'!B17</f>
        <v/>
      </c>
    </row>
    <row r="168" spans="1:1">
      <c r="A168" s="159" t="str">
        <f>'(소유자물건별)'!B18</f>
        <v/>
      </c>
    </row>
    <row r="169" spans="1:1">
      <c r="A169" s="159" t="str">
        <f>'(소유자물건별)'!B19</f>
        <v/>
      </c>
    </row>
    <row r="170" spans="1:1">
      <c r="A170" s="159" t="str">
        <f>'(소유자물건별)'!B20</f>
        <v/>
      </c>
    </row>
    <row r="171" spans="1:1">
      <c r="A171" s="159" t="e">
        <f>'(소유자물건별)'!B21</f>
        <v>#REF!</v>
      </c>
    </row>
    <row r="172" spans="1:1">
      <c r="A172" s="159" t="str">
        <f>'(소유자물건별)'!B22</f>
        <v/>
      </c>
    </row>
    <row r="173" spans="1:1">
      <c r="A173" s="159" t="e">
        <f>'(소유자물건별)'!B23</f>
        <v>#REF!</v>
      </c>
    </row>
    <row r="174" spans="1:1">
      <c r="A174" s="159" t="e">
        <f>'(소유자물건별)'!B24</f>
        <v>#REF!</v>
      </c>
    </row>
    <row r="175" spans="1:1">
      <c r="A175" s="159" t="str">
        <f>'(소유자물건별)'!B25</f>
        <v/>
      </c>
    </row>
    <row r="176" spans="1:1">
      <c r="A176" s="159" t="str">
        <f>'(소유자물건별)'!B26</f>
        <v/>
      </c>
    </row>
    <row r="177" spans="1:1">
      <c r="A177" s="159" t="str">
        <f>'(소유자물건별)'!B27</f>
        <v/>
      </c>
    </row>
    <row r="178" spans="1:1">
      <c r="A178" s="159" t="str">
        <f>'(소유자물건별)'!B28</f>
        <v/>
      </c>
    </row>
    <row r="179" spans="1:1">
      <c r="A179" s="159" t="str">
        <f>'(소유자물건별)'!B29</f>
        <v/>
      </c>
    </row>
    <row r="180" spans="1:1">
      <c r="A180" s="159" t="e">
        <f>'(소유자물건별)'!B30</f>
        <v>#REF!</v>
      </c>
    </row>
    <row r="181" spans="1:1">
      <c r="A181" s="159" t="str">
        <f>'(소유자물건별)'!B31</f>
        <v/>
      </c>
    </row>
    <row r="182" spans="1:1">
      <c r="A182" s="159" t="str">
        <f>'(소유자물건별)'!B32</f>
        <v/>
      </c>
    </row>
    <row r="183" spans="1:1">
      <c r="A183" s="159" t="str">
        <f>'(소유자물건별)'!B33</f>
        <v/>
      </c>
    </row>
    <row r="184" spans="1:1">
      <c r="A184" s="159" t="str">
        <f>'(소유자물건별)'!B34</f>
        <v/>
      </c>
    </row>
    <row r="185" spans="1:1">
      <c r="A185" s="159" t="str">
        <f>'(소유자물건별)'!B35</f>
        <v/>
      </c>
    </row>
    <row r="186" spans="1:1">
      <c r="A186" s="159" t="str">
        <f>'(소유자물건별)'!B36</f>
        <v/>
      </c>
    </row>
    <row r="187" spans="1:1">
      <c r="A187" s="159" t="str">
        <f>'(소유자물건별)'!B37</f>
        <v/>
      </c>
    </row>
    <row r="188" spans="1:1">
      <c r="A188" s="159" t="str">
        <f>'(소유자물건별)'!B38</f>
        <v/>
      </c>
    </row>
    <row r="189" spans="1:1">
      <c r="A189" s="159" t="str">
        <f>'(소유자물건별)'!B39</f>
        <v/>
      </c>
    </row>
    <row r="190" spans="1:1">
      <c r="A190" s="159" t="str">
        <f>'(소유자물건별)'!B40</f>
        <v/>
      </c>
    </row>
    <row r="191" spans="1:1">
      <c r="A191" s="159" t="str">
        <f>'(소유자물건별)'!B41</f>
        <v/>
      </c>
    </row>
    <row r="192" spans="1:1">
      <c r="A192" s="159" t="str">
        <f>'(소유자물건별)'!B42</f>
        <v/>
      </c>
    </row>
    <row r="193" spans="1:1">
      <c r="A193" s="159" t="str">
        <f>'(소유자물건별)'!B43</f>
        <v/>
      </c>
    </row>
    <row r="194" spans="1:1">
      <c r="A194" s="159" t="e">
        <f>'(소유자물건별)'!B44</f>
        <v>#REF!</v>
      </c>
    </row>
    <row r="195" spans="1:1">
      <c r="A195" s="159" t="str">
        <f>'(소유자물건별)'!B45</f>
        <v/>
      </c>
    </row>
    <row r="196" spans="1:1">
      <c r="A196" s="159" t="e">
        <f>'(소유자물건별)'!B46</f>
        <v>#REF!</v>
      </c>
    </row>
    <row r="197" spans="1:1">
      <c r="A197" s="159" t="str">
        <f>'(소유자물건별)'!B47</f>
        <v/>
      </c>
    </row>
    <row r="198" spans="1:1">
      <c r="A198" s="159" t="e">
        <f>'(소유자물건별)'!B48</f>
        <v>#REF!</v>
      </c>
    </row>
    <row r="199" spans="1:1">
      <c r="A199" s="159" t="str">
        <f>'(소유자물건별)'!B49</f>
        <v/>
      </c>
    </row>
    <row r="200" spans="1:1">
      <c r="A200" s="159" t="str">
        <f>'(소유자물건별)'!B50</f>
        <v/>
      </c>
    </row>
    <row r="201" spans="1:1">
      <c r="A201" s="159" t="str">
        <f>'(소유자물건별)'!B51</f>
        <v/>
      </c>
    </row>
    <row r="202" spans="1:1">
      <c r="A202" s="159" t="str">
        <f>'(소유자물건별)'!B52</f>
        <v/>
      </c>
    </row>
    <row r="203" spans="1:1">
      <c r="A203" s="159" t="str">
        <f>'(소유자물건별)'!B53</f>
        <v/>
      </c>
    </row>
    <row r="204" spans="1:1">
      <c r="A204" s="159" t="str">
        <f>'(소유자물건별)'!B54</f>
        <v/>
      </c>
    </row>
    <row r="205" spans="1:1">
      <c r="A205" s="159" t="str">
        <f>'(소유자물건별)'!B55</f>
        <v/>
      </c>
    </row>
    <row r="206" spans="1:1">
      <c r="A206" s="159" t="str">
        <f>'(소유자물건별)'!B56</f>
        <v/>
      </c>
    </row>
    <row r="207" spans="1:1">
      <c r="A207" s="159" t="str">
        <f>'(소유자물건별)'!B57</f>
        <v/>
      </c>
    </row>
    <row r="208" spans="1:1">
      <c r="A208" s="159" t="str">
        <f>'(소유자물건별)'!B58</f>
        <v/>
      </c>
    </row>
    <row r="209" spans="1:1">
      <c r="A209" s="159" t="str">
        <f>'(소유자물건별)'!B59</f>
        <v/>
      </c>
    </row>
    <row r="210" spans="1:1">
      <c r="A210" s="159" t="str">
        <f>'(소유자물건별)'!B60</f>
        <v/>
      </c>
    </row>
    <row r="211" spans="1:1">
      <c r="A211" s="159" t="str">
        <f>'(소유자물건별)'!B61</f>
        <v/>
      </c>
    </row>
    <row r="212" spans="1:1">
      <c r="A212" s="159" t="str">
        <f>'(소유자물건별)'!B62</f>
        <v/>
      </c>
    </row>
    <row r="213" spans="1:1">
      <c r="A213" s="159" t="str">
        <f>'(소유자물건별)'!B63</f>
        <v/>
      </c>
    </row>
    <row r="214" spans="1:1">
      <c r="A214" s="159" t="str">
        <f>'(소유자물건별)'!B64</f>
        <v/>
      </c>
    </row>
    <row r="215" spans="1:1">
      <c r="A215" s="159" t="str">
        <f>'(소유자물건별)'!B65</f>
        <v/>
      </c>
    </row>
    <row r="216" spans="1:1">
      <c r="A216" s="159" t="str">
        <f>'(소유자물건별)'!B66</f>
        <v/>
      </c>
    </row>
    <row r="217" spans="1:1">
      <c r="A217" s="159" t="str">
        <f>'(소유자물건별)'!B67</f>
        <v/>
      </c>
    </row>
    <row r="218" spans="1:1">
      <c r="A218" s="159" t="str">
        <f>'(소유자물건별)'!B68</f>
        <v/>
      </c>
    </row>
    <row r="219" spans="1:1">
      <c r="A219" s="159" t="str">
        <f>'(소유자물건별)'!B69</f>
        <v/>
      </c>
    </row>
    <row r="220" spans="1:1">
      <c r="A220" s="159" t="str">
        <f>'(소유자물건별)'!B70</f>
        <v/>
      </c>
    </row>
    <row r="221" spans="1:1">
      <c r="A221" s="159" t="str">
        <f>'(소유자물건별)'!B71</f>
        <v/>
      </c>
    </row>
    <row r="222" spans="1:1">
      <c r="A222" s="159" t="str">
        <f>'(소유자물건별)'!B72</f>
        <v/>
      </c>
    </row>
    <row r="223" spans="1:1">
      <c r="A223" s="159" t="str">
        <f>'(소유자물건별)'!B73</f>
        <v/>
      </c>
    </row>
    <row r="224" spans="1:1">
      <c r="A224" s="159" t="str">
        <f>'(소유자물건별)'!B74</f>
        <v/>
      </c>
    </row>
    <row r="225" spans="1:1">
      <c r="A225" s="159" t="str">
        <f>'(소유자물건별)'!B75</f>
        <v/>
      </c>
    </row>
    <row r="226" spans="1:1">
      <c r="A226" s="159" t="str">
        <f>'(소유자물건별)'!B76</f>
        <v/>
      </c>
    </row>
    <row r="227" spans="1:1">
      <c r="A227" s="159" t="str">
        <f>'(소유자물건별)'!B77</f>
        <v/>
      </c>
    </row>
    <row r="228" spans="1:1">
      <c r="A228" s="159" t="str">
        <f>'(소유자물건별)'!B78</f>
        <v/>
      </c>
    </row>
    <row r="229" spans="1:1">
      <c r="A229" s="159" t="str">
        <f>'(소유자물건별)'!B79</f>
        <v/>
      </c>
    </row>
    <row r="230" spans="1:1">
      <c r="A230" s="159" t="str">
        <f>'(소유자물건별)'!B80</f>
        <v/>
      </c>
    </row>
    <row r="231" spans="1:1">
      <c r="A231" s="159" t="str">
        <f>'(소유자물건별)'!B81</f>
        <v/>
      </c>
    </row>
    <row r="232" spans="1:1">
      <c r="A232" s="159" t="str">
        <f>'(소유자물건별)'!B82</f>
        <v/>
      </c>
    </row>
    <row r="233" spans="1:1">
      <c r="A233" s="159" t="str">
        <f>'(소유자물건별)'!B83</f>
        <v/>
      </c>
    </row>
    <row r="234" spans="1:1">
      <c r="A234" s="159" t="str">
        <f>'(소유자물건별)'!B84</f>
        <v/>
      </c>
    </row>
    <row r="235" spans="1:1">
      <c r="A235" s="159" t="str">
        <f>'(소유자물건별)'!B85</f>
        <v/>
      </c>
    </row>
    <row r="236" spans="1:1">
      <c r="A236" s="159" t="str">
        <f>'(소유자물건별)'!B86</f>
        <v/>
      </c>
    </row>
    <row r="237" spans="1:1">
      <c r="A237" s="159" t="str">
        <f>'(소유자물건별)'!B87</f>
        <v/>
      </c>
    </row>
    <row r="238" spans="1:1">
      <c r="A238" s="159" t="str">
        <f>'(소유자물건별)'!B88</f>
        <v/>
      </c>
    </row>
    <row r="239" spans="1:1">
      <c r="A239" s="159" t="str">
        <f>'(소유자물건별)'!B89</f>
        <v/>
      </c>
    </row>
    <row r="240" spans="1:1">
      <c r="A240" s="159" t="str">
        <f>'(소유자물건별)'!B90</f>
        <v/>
      </c>
    </row>
    <row r="241" spans="1:1">
      <c r="A241" s="159" t="str">
        <f>'(소유자물건별)'!B91</f>
        <v/>
      </c>
    </row>
    <row r="242" spans="1:1">
      <c r="A242" s="159" t="str">
        <f>'(소유자물건별)'!B92</f>
        <v/>
      </c>
    </row>
    <row r="243" spans="1:1">
      <c r="A243" s="159" t="str">
        <f>'(소유자물건별)'!B93</f>
        <v/>
      </c>
    </row>
    <row r="244" spans="1:1">
      <c r="A244" s="159" t="str">
        <f>'(소유자물건별)'!B94</f>
        <v/>
      </c>
    </row>
    <row r="245" spans="1:1">
      <c r="A245" s="159" t="str">
        <f>'(소유자물건별)'!B95</f>
        <v/>
      </c>
    </row>
    <row r="246" spans="1:1">
      <c r="A246" s="159" t="str">
        <f>'(소유자물건별)'!B96</f>
        <v/>
      </c>
    </row>
    <row r="247" spans="1:1">
      <c r="A247" s="159" t="str">
        <f>'(소유자물건별)'!B97</f>
        <v/>
      </c>
    </row>
    <row r="248" spans="1:1">
      <c r="A248" s="159" t="str">
        <f>'(소유자물건별)'!B98</f>
        <v/>
      </c>
    </row>
    <row r="249" spans="1:1">
      <c r="A249" s="159" t="str">
        <f>'(소유자물건별)'!B99</f>
        <v/>
      </c>
    </row>
    <row r="250" spans="1:1">
      <c r="A250" s="159" t="str">
        <f>'(소유자물건별)'!B100</f>
        <v/>
      </c>
    </row>
    <row r="251" spans="1:1">
      <c r="A251" s="159" t="str">
        <f>'(소유자물건별)'!B101</f>
        <v/>
      </c>
    </row>
    <row r="252" spans="1:1">
      <c r="A252" s="159" t="str">
        <f>'(소유자물건별)'!B102</f>
        <v/>
      </c>
    </row>
    <row r="253" spans="1:1">
      <c r="A253" s="159" t="str">
        <f>'(소유자물건별)'!B103</f>
        <v/>
      </c>
    </row>
    <row r="254" spans="1:1">
      <c r="A254" s="159" t="str">
        <f>'(소유자물건별)'!B104</f>
        <v/>
      </c>
    </row>
    <row r="255" spans="1:1">
      <c r="A255" s="159" t="str">
        <f>'(소유자물건별)'!B105</f>
        <v/>
      </c>
    </row>
    <row r="256" spans="1:1">
      <c r="A256" s="159" t="str">
        <f>'(소유자물건별)'!B106</f>
        <v/>
      </c>
    </row>
    <row r="257" spans="1:1">
      <c r="A257" s="159" t="str">
        <f>'(소유자물건별)'!B107</f>
        <v/>
      </c>
    </row>
    <row r="258" spans="1:1">
      <c r="A258" s="159" t="str">
        <f>'(소유자물건별)'!B108</f>
        <v/>
      </c>
    </row>
    <row r="259" spans="1:1">
      <c r="A259" s="159" t="str">
        <f>'(소유자물건별)'!B109</f>
        <v/>
      </c>
    </row>
    <row r="260" spans="1:1">
      <c r="A260" s="159" t="str">
        <f>'(소유자물건별)'!B110</f>
        <v/>
      </c>
    </row>
    <row r="261" spans="1:1">
      <c r="A261" s="159" t="str">
        <f>'(소유자물건별)'!B111</f>
        <v/>
      </c>
    </row>
    <row r="262" spans="1:1">
      <c r="A262" s="159" t="str">
        <f>'(소유자물건별)'!B112</f>
        <v/>
      </c>
    </row>
    <row r="263" spans="1:1">
      <c r="A263" s="159" t="str">
        <f>'(소유자물건별)'!B113</f>
        <v/>
      </c>
    </row>
    <row r="264" spans="1:1">
      <c r="A264" s="159" t="str">
        <f>'(소유자물건별)'!B114</f>
        <v/>
      </c>
    </row>
    <row r="265" spans="1:1">
      <c r="A265" s="159" t="str">
        <f>'(소유자물건별)'!B115</f>
        <v/>
      </c>
    </row>
    <row r="266" spans="1:1">
      <c r="A266" s="159" t="str">
        <f>'(소유자물건별)'!B116</f>
        <v/>
      </c>
    </row>
    <row r="267" spans="1:1">
      <c r="A267" s="159" t="str">
        <f>'(소유자물건별)'!B117</f>
        <v/>
      </c>
    </row>
    <row r="268" spans="1:1">
      <c r="A268" s="159" t="str">
        <f>'(소유자물건별)'!B118</f>
        <v/>
      </c>
    </row>
    <row r="269" spans="1:1">
      <c r="A269" s="159" t="str">
        <f>'(소유자물건별)'!B119</f>
        <v/>
      </c>
    </row>
    <row r="270" spans="1:1">
      <c r="A270" s="159" t="str">
        <f>'(소유자물건별)'!B120</f>
        <v/>
      </c>
    </row>
    <row r="271" spans="1:1">
      <c r="A271" s="159" t="str">
        <f>'(소유자물건별)'!B121</f>
        <v/>
      </c>
    </row>
    <row r="272" spans="1:1">
      <c r="A272" s="159" t="str">
        <f>'(소유자물건별)'!B122</f>
        <v/>
      </c>
    </row>
    <row r="273" spans="1:1">
      <c r="A273" s="159" t="str">
        <f>'(소유자물건별)'!B123</f>
        <v/>
      </c>
    </row>
    <row r="274" spans="1:1">
      <c r="A274" s="159" t="str">
        <f>'(소유자물건별)'!B124</f>
        <v/>
      </c>
    </row>
    <row r="275" spans="1:1">
      <c r="A275" s="159" t="str">
        <f>'(소유자물건별)'!B125</f>
        <v/>
      </c>
    </row>
    <row r="276" spans="1:1">
      <c r="A276" s="159" t="str">
        <f>'(소유자물건별)'!B126</f>
        <v/>
      </c>
    </row>
    <row r="277" spans="1:1">
      <c r="A277" s="159" t="str">
        <f>'(소유자물건별)'!B127</f>
        <v/>
      </c>
    </row>
    <row r="278" spans="1:1">
      <c r="A278" s="159" t="str">
        <f>'(소유자물건별)'!B128</f>
        <v/>
      </c>
    </row>
    <row r="279" spans="1:1">
      <c r="A279" s="159" t="str">
        <f>'(소유자물건별)'!B129</f>
        <v/>
      </c>
    </row>
    <row r="280" spans="1:1">
      <c r="A280" s="159" t="str">
        <f>'(소유자물건별)'!B130</f>
        <v/>
      </c>
    </row>
    <row r="281" spans="1:1">
      <c r="A281" s="159" t="str">
        <f>'(소유자물건별)'!B131</f>
        <v/>
      </c>
    </row>
    <row r="282" spans="1:1">
      <c r="A282" s="159" t="str">
        <f>'(소유자물건별)'!B132</f>
        <v/>
      </c>
    </row>
    <row r="283" spans="1:1">
      <c r="A283" s="159" t="str">
        <f>'(소유자물건별)'!B133</f>
        <v/>
      </c>
    </row>
    <row r="284" spans="1:1">
      <c r="A284" s="159" t="str">
        <f>'(소유자물건별)'!B134</f>
        <v/>
      </c>
    </row>
    <row r="285" spans="1:1">
      <c r="A285" s="159" t="str">
        <f>'(소유자물건별)'!B135</f>
        <v/>
      </c>
    </row>
    <row r="286" spans="1:1">
      <c r="A286" s="159" t="str">
        <f>'(소유자물건별)'!B136</f>
        <v/>
      </c>
    </row>
    <row r="287" spans="1:1">
      <c r="A287" s="159" t="str">
        <f>'(소유자물건별)'!B137</f>
        <v/>
      </c>
    </row>
    <row r="288" spans="1:1">
      <c r="A288" s="159" t="str">
        <f>'(소유자물건별)'!B138</f>
        <v/>
      </c>
    </row>
    <row r="289" spans="1:1">
      <c r="A289" s="159" t="str">
        <f>'(소유자물건별)'!B139</f>
        <v/>
      </c>
    </row>
    <row r="290" spans="1:1">
      <c r="A290" s="159" t="str">
        <f>'(소유자물건별)'!B140</f>
        <v/>
      </c>
    </row>
    <row r="291" spans="1:1">
      <c r="A291" s="159" t="str">
        <f>'(소유자물건별)'!B141</f>
        <v/>
      </c>
    </row>
    <row r="292" spans="1:1">
      <c r="A292" s="159" t="str">
        <f>'(소유자물건별)'!B142</f>
        <v/>
      </c>
    </row>
    <row r="293" spans="1:1">
      <c r="A293" s="159" t="str">
        <f>'(소유자물건별)'!B143</f>
        <v/>
      </c>
    </row>
    <row r="294" spans="1:1">
      <c r="A294" s="159" t="str">
        <f>'(소유자물건별)'!B144</f>
        <v/>
      </c>
    </row>
    <row r="295" spans="1:1">
      <c r="A295" s="159" t="str">
        <f>'(소유자물건별)'!B145</f>
        <v/>
      </c>
    </row>
    <row r="296" spans="1:1">
      <c r="A296" s="159" t="str">
        <f>'(소유자물건별)'!B146</f>
        <v/>
      </c>
    </row>
    <row r="297" spans="1:1">
      <c r="A297" s="159" t="str">
        <f>'(소유자물건별)'!B147</f>
        <v/>
      </c>
    </row>
    <row r="298" spans="1:1">
      <c r="A298" s="159" t="str">
        <f>'(소유자물건별)'!B148</f>
        <v/>
      </c>
    </row>
    <row r="299" spans="1:1">
      <c r="A299" s="159" t="str">
        <f>'(소유자물건별)'!B149</f>
        <v/>
      </c>
    </row>
    <row r="300" spans="1:1">
      <c r="A300" s="159" t="str">
        <f>'(소유자물건별)'!B150</f>
        <v/>
      </c>
    </row>
    <row r="301" spans="1:1">
      <c r="A301" s="159" t="str">
        <f>'(소유자물건별)'!B151</f>
        <v/>
      </c>
    </row>
    <row r="302" spans="1:1">
      <c r="A302" s="159" t="e">
        <f>'(소유자물건별)'!C2</f>
        <v>#REF!</v>
      </c>
    </row>
    <row r="303" spans="1:1">
      <c r="A303" s="159" t="e">
        <f>'(소유자물건별)'!C3</f>
        <v>#REF!</v>
      </c>
    </row>
    <row r="304" spans="1:1">
      <c r="A304" s="159" t="e">
        <f>'(소유자물건별)'!C4</f>
        <v>#REF!</v>
      </c>
    </row>
    <row r="305" spans="1:1">
      <c r="A305" s="159" t="e">
        <f>'(소유자물건별)'!C5</f>
        <v>#REF!</v>
      </c>
    </row>
    <row r="306" spans="1:1">
      <c r="A306" s="159" t="e">
        <f>'(소유자물건별)'!C6</f>
        <v>#REF!</v>
      </c>
    </row>
    <row r="307" spans="1:1">
      <c r="A307" s="159" t="e">
        <f>'(소유자물건별)'!C7</f>
        <v>#REF!</v>
      </c>
    </row>
    <row r="308" spans="1:1">
      <c r="A308" s="159" t="e">
        <f>'(소유자물건별)'!C8</f>
        <v>#REF!</v>
      </c>
    </row>
    <row r="309" spans="1:1">
      <c r="A309" s="159" t="e">
        <f>'(소유자물건별)'!C9</f>
        <v>#REF!</v>
      </c>
    </row>
    <row r="310" spans="1:1">
      <c r="A310" s="159" t="e">
        <f>'(소유자물건별)'!C10</f>
        <v>#REF!</v>
      </c>
    </row>
    <row r="311" spans="1:1">
      <c r="A311" s="159" t="e">
        <f>'(소유자물건별)'!C11</f>
        <v>#REF!</v>
      </c>
    </row>
    <row r="312" spans="1:1">
      <c r="A312" s="159" t="e">
        <f>'(소유자물건별)'!C12</f>
        <v>#REF!</v>
      </c>
    </row>
    <row r="313" spans="1:1">
      <c r="A313" s="159" t="e">
        <f>'(소유자물건별)'!C13</f>
        <v>#REF!</v>
      </c>
    </row>
    <row r="314" spans="1:1">
      <c r="A314" s="159" t="e">
        <f>'(소유자물건별)'!C14</f>
        <v>#REF!</v>
      </c>
    </row>
    <row r="315" spans="1:1">
      <c r="A315" s="159" t="e">
        <f>'(소유자물건별)'!C15</f>
        <v>#REF!</v>
      </c>
    </row>
    <row r="316" spans="1:1">
      <c r="A316" s="159" t="e">
        <f>'(소유자물건별)'!C16</f>
        <v>#REF!</v>
      </c>
    </row>
    <row r="317" spans="1:1">
      <c r="A317" s="159" t="e">
        <f>'(소유자물건별)'!C17</f>
        <v>#REF!</v>
      </c>
    </row>
    <row r="318" spans="1:1">
      <c r="A318" s="159" t="e">
        <f>'(소유자물건별)'!C18</f>
        <v>#REF!</v>
      </c>
    </row>
    <row r="319" spans="1:1">
      <c r="A319" s="159" t="e">
        <f>'(소유자물건별)'!C19</f>
        <v>#REF!</v>
      </c>
    </row>
    <row r="320" spans="1:1">
      <c r="A320" s="159" t="e">
        <f>'(소유자물건별)'!C20</f>
        <v>#REF!</v>
      </c>
    </row>
    <row r="321" spans="1:1">
      <c r="A321" s="159" t="e">
        <f>'(소유자물건별)'!C21</f>
        <v>#REF!</v>
      </c>
    </row>
    <row r="322" spans="1:1">
      <c r="A322" s="159" t="e">
        <f>'(소유자물건별)'!C22</f>
        <v>#REF!</v>
      </c>
    </row>
    <row r="323" spans="1:1">
      <c r="A323" s="159" t="e">
        <f>'(소유자물건별)'!C23</f>
        <v>#REF!</v>
      </c>
    </row>
    <row r="324" spans="1:1">
      <c r="A324" s="159" t="e">
        <f>'(소유자물건별)'!C24</f>
        <v>#REF!</v>
      </c>
    </row>
    <row r="325" spans="1:1">
      <c r="A325" s="159" t="e">
        <f>'(소유자물건별)'!C25</f>
        <v>#REF!</v>
      </c>
    </row>
    <row r="326" spans="1:1">
      <c r="A326" s="159" t="e">
        <f>'(소유자물건별)'!C26</f>
        <v>#REF!</v>
      </c>
    </row>
    <row r="327" spans="1:1">
      <c r="A327" s="159" t="e">
        <f>'(소유자물건별)'!C27</f>
        <v>#REF!</v>
      </c>
    </row>
    <row r="328" spans="1:1">
      <c r="A328" s="159" t="e">
        <f>'(소유자물건별)'!C28</f>
        <v>#REF!</v>
      </c>
    </row>
    <row r="329" spans="1:1">
      <c r="A329" s="159" t="e">
        <f>'(소유자물건별)'!C29</f>
        <v>#REF!</v>
      </c>
    </row>
    <row r="330" spans="1:1">
      <c r="A330" s="159" t="e">
        <f>'(소유자물건별)'!C30</f>
        <v>#REF!</v>
      </c>
    </row>
    <row r="331" spans="1:1">
      <c r="A331" s="159" t="e">
        <f>'(소유자물건별)'!C31</f>
        <v>#REF!</v>
      </c>
    </row>
    <row r="332" spans="1:1">
      <c r="A332" s="159" t="e">
        <f>'(소유자물건별)'!C32</f>
        <v>#REF!</v>
      </c>
    </row>
    <row r="333" spans="1:1">
      <c r="A333" s="159" t="e">
        <f>'(소유자물건별)'!C33</f>
        <v>#REF!</v>
      </c>
    </row>
    <row r="334" spans="1:1">
      <c r="A334" s="159" t="e">
        <f>'(소유자물건별)'!C34</f>
        <v>#REF!</v>
      </c>
    </row>
    <row r="335" spans="1:1">
      <c r="A335" s="159" t="e">
        <f>'(소유자물건별)'!C35</f>
        <v>#REF!</v>
      </c>
    </row>
    <row r="336" spans="1:1">
      <c r="A336" s="159" t="e">
        <f>'(소유자물건별)'!C36</f>
        <v>#REF!</v>
      </c>
    </row>
    <row r="337" spans="1:1">
      <c r="A337" s="159" t="e">
        <f>'(소유자물건별)'!C37</f>
        <v>#REF!</v>
      </c>
    </row>
    <row r="338" spans="1:1">
      <c r="A338" s="159" t="e">
        <f>'(소유자물건별)'!C38</f>
        <v>#REF!</v>
      </c>
    </row>
    <row r="339" spans="1:1">
      <c r="A339" s="159" t="e">
        <f>'(소유자물건별)'!C39</f>
        <v>#REF!</v>
      </c>
    </row>
    <row r="340" spans="1:1">
      <c r="A340" s="159" t="e">
        <f>'(소유자물건별)'!C40</f>
        <v>#REF!</v>
      </c>
    </row>
    <row r="341" spans="1:1">
      <c r="A341" s="159" t="e">
        <f>'(소유자물건별)'!C41</f>
        <v>#REF!</v>
      </c>
    </row>
    <row r="342" spans="1:1">
      <c r="A342" s="159" t="e">
        <f>'(소유자물건별)'!C42</f>
        <v>#REF!</v>
      </c>
    </row>
    <row r="343" spans="1:1">
      <c r="A343" s="159" t="e">
        <f>'(소유자물건별)'!C43</f>
        <v>#REF!</v>
      </c>
    </row>
    <row r="344" spans="1:1">
      <c r="A344" s="159" t="e">
        <f>'(소유자물건별)'!C44</f>
        <v>#REF!</v>
      </c>
    </row>
    <row r="345" spans="1:1">
      <c r="A345" s="159" t="e">
        <f>'(소유자물건별)'!C45</f>
        <v>#REF!</v>
      </c>
    </row>
    <row r="346" spans="1:1">
      <c r="A346" s="159" t="e">
        <f>'(소유자물건별)'!C46</f>
        <v>#REF!</v>
      </c>
    </row>
    <row r="347" spans="1:1">
      <c r="A347" s="159" t="e">
        <f>'(소유자물건별)'!C47</f>
        <v>#REF!</v>
      </c>
    </row>
    <row r="348" spans="1:1">
      <c r="A348" s="159" t="e">
        <f>'(소유자물건별)'!C48</f>
        <v>#REF!</v>
      </c>
    </row>
    <row r="349" spans="1:1">
      <c r="A349" s="159" t="e">
        <f>'(소유자물건별)'!C49</f>
        <v>#REF!</v>
      </c>
    </row>
    <row r="350" spans="1:1">
      <c r="A350" s="159" t="e">
        <f>'(소유자물건별)'!C50</f>
        <v>#REF!</v>
      </c>
    </row>
    <row r="351" spans="1:1">
      <c r="A351" s="159" t="e">
        <f>'(소유자물건별)'!C51</f>
        <v>#REF!</v>
      </c>
    </row>
    <row r="352" spans="1:1">
      <c r="A352" s="159" t="e">
        <f>'(소유자물건별)'!C52</f>
        <v>#REF!</v>
      </c>
    </row>
    <row r="353" spans="1:1">
      <c r="A353" s="159" t="e">
        <f>'(소유자물건별)'!C53</f>
        <v>#REF!</v>
      </c>
    </row>
    <row r="354" spans="1:1">
      <c r="A354" s="159" t="e">
        <f>'(소유자물건별)'!C54</f>
        <v>#REF!</v>
      </c>
    </row>
    <row r="355" spans="1:1">
      <c r="A355" s="159" t="e">
        <f>'(소유자물건별)'!C55</f>
        <v>#REF!</v>
      </c>
    </row>
    <row r="356" spans="1:1">
      <c r="A356" s="159" t="e">
        <f>'(소유자물건별)'!C56</f>
        <v>#REF!</v>
      </c>
    </row>
    <row r="357" spans="1:1">
      <c r="A357" s="159" t="e">
        <f>'(소유자물건별)'!C57</f>
        <v>#REF!</v>
      </c>
    </row>
    <row r="358" spans="1:1">
      <c r="A358" s="159" t="e">
        <f>'(소유자물건별)'!C58</f>
        <v>#REF!</v>
      </c>
    </row>
    <row r="359" spans="1:1">
      <c r="A359" s="159" t="e">
        <f>'(소유자물건별)'!C59</f>
        <v>#REF!</v>
      </c>
    </row>
    <row r="360" spans="1:1">
      <c r="A360" s="159" t="e">
        <f>'(소유자물건별)'!C60</f>
        <v>#REF!</v>
      </c>
    </row>
    <row r="361" spans="1:1">
      <c r="A361" s="159" t="e">
        <f>'(소유자물건별)'!C61</f>
        <v>#REF!</v>
      </c>
    </row>
    <row r="362" spans="1:1">
      <c r="A362" s="159" t="e">
        <f>'(소유자물건별)'!C62</f>
        <v>#REF!</v>
      </c>
    </row>
    <row r="363" spans="1:1">
      <c r="A363" s="159" t="e">
        <f>'(소유자물건별)'!C63</f>
        <v>#REF!</v>
      </c>
    </row>
    <row r="364" spans="1:1">
      <c r="A364" s="159" t="e">
        <f>'(소유자물건별)'!C64</f>
        <v>#REF!</v>
      </c>
    </row>
    <row r="365" spans="1:1">
      <c r="A365" s="159" t="e">
        <f>'(소유자물건별)'!C65</f>
        <v>#REF!</v>
      </c>
    </row>
    <row r="366" spans="1:1">
      <c r="A366" s="159" t="e">
        <f>'(소유자물건별)'!C66</f>
        <v>#REF!</v>
      </c>
    </row>
    <row r="367" spans="1:1">
      <c r="A367" s="159" t="e">
        <f>'(소유자물건별)'!C67</f>
        <v>#REF!</v>
      </c>
    </row>
    <row r="368" spans="1:1">
      <c r="A368" s="159" t="e">
        <f>'(소유자물건별)'!C68</f>
        <v>#REF!</v>
      </c>
    </row>
    <row r="369" spans="1:1">
      <c r="A369" s="159" t="e">
        <f>'(소유자물건별)'!C69</f>
        <v>#REF!</v>
      </c>
    </row>
    <row r="370" spans="1:1">
      <c r="A370" s="159" t="e">
        <f>'(소유자물건별)'!C70</f>
        <v>#REF!</v>
      </c>
    </row>
    <row r="371" spans="1:1">
      <c r="A371" s="159" t="e">
        <f>'(소유자물건별)'!C71</f>
        <v>#REF!</v>
      </c>
    </row>
    <row r="372" spans="1:1">
      <c r="A372" s="159" t="e">
        <f>'(소유자물건별)'!C72</f>
        <v>#REF!</v>
      </c>
    </row>
    <row r="373" spans="1:1">
      <c r="A373" s="159" t="e">
        <f>'(소유자물건별)'!C73</f>
        <v>#REF!</v>
      </c>
    </row>
    <row r="374" spans="1:1">
      <c r="A374" s="159" t="e">
        <f>'(소유자물건별)'!C74</f>
        <v>#REF!</v>
      </c>
    </row>
    <row r="375" spans="1:1">
      <c r="A375" s="159" t="e">
        <f>'(소유자물건별)'!C75</f>
        <v>#REF!</v>
      </c>
    </row>
    <row r="376" spans="1:1">
      <c r="A376" s="159" t="e">
        <f>'(소유자물건별)'!C76</f>
        <v>#REF!</v>
      </c>
    </row>
    <row r="377" spans="1:1">
      <c r="A377" s="159" t="e">
        <f>'(소유자물건별)'!C77</f>
        <v>#REF!</v>
      </c>
    </row>
    <row r="378" spans="1:1">
      <c r="A378" s="159" t="e">
        <f>'(소유자물건별)'!C78</f>
        <v>#REF!</v>
      </c>
    </row>
    <row r="379" spans="1:1">
      <c r="A379" s="159" t="e">
        <f>'(소유자물건별)'!C79</f>
        <v>#REF!</v>
      </c>
    </row>
    <row r="380" spans="1:1">
      <c r="A380" s="159" t="e">
        <f>'(소유자물건별)'!C80</f>
        <v>#REF!</v>
      </c>
    </row>
    <row r="381" spans="1:1">
      <c r="A381" s="159" t="e">
        <f>'(소유자물건별)'!C81</f>
        <v>#REF!</v>
      </c>
    </row>
    <row r="382" spans="1:1">
      <c r="A382" s="159" t="e">
        <f>'(소유자물건별)'!C82</f>
        <v>#REF!</v>
      </c>
    </row>
    <row r="383" spans="1:1">
      <c r="A383" s="159" t="e">
        <f>'(소유자물건별)'!C83</f>
        <v>#REF!</v>
      </c>
    </row>
    <row r="384" spans="1:1">
      <c r="A384" s="159" t="e">
        <f>'(소유자물건별)'!C84</f>
        <v>#REF!</v>
      </c>
    </row>
    <row r="385" spans="1:1">
      <c r="A385" s="159" t="e">
        <f>'(소유자물건별)'!C85</f>
        <v>#REF!</v>
      </c>
    </row>
    <row r="386" spans="1:1">
      <c r="A386" s="159" t="e">
        <f>'(소유자물건별)'!C86</f>
        <v>#REF!</v>
      </c>
    </row>
    <row r="387" spans="1:1">
      <c r="A387" s="159" t="e">
        <f>'(소유자물건별)'!C87</f>
        <v>#REF!</v>
      </c>
    </row>
    <row r="388" spans="1:1">
      <c r="A388" s="159" t="e">
        <f>'(소유자물건별)'!C88</f>
        <v>#REF!</v>
      </c>
    </row>
    <row r="389" spans="1:1">
      <c r="A389" s="159" t="e">
        <f>'(소유자물건별)'!C89</f>
        <v>#REF!</v>
      </c>
    </row>
    <row r="390" spans="1:1">
      <c r="A390" s="159" t="e">
        <f>'(소유자물건별)'!C90</f>
        <v>#REF!</v>
      </c>
    </row>
    <row r="391" spans="1:1">
      <c r="A391" s="159" t="e">
        <f>'(소유자물건별)'!C91</f>
        <v>#REF!</v>
      </c>
    </row>
    <row r="392" spans="1:1">
      <c r="A392" s="159" t="e">
        <f>'(소유자물건별)'!C92</f>
        <v>#REF!</v>
      </c>
    </row>
    <row r="393" spans="1:1">
      <c r="A393" s="159" t="e">
        <f>'(소유자물건별)'!C93</f>
        <v>#REF!</v>
      </c>
    </row>
    <row r="394" spans="1:1">
      <c r="A394" s="159" t="e">
        <f>'(소유자물건별)'!C94</f>
        <v>#REF!</v>
      </c>
    </row>
    <row r="395" spans="1:1">
      <c r="A395" s="159" t="e">
        <f>'(소유자물건별)'!C95</f>
        <v>#REF!</v>
      </c>
    </row>
    <row r="396" spans="1:1">
      <c r="A396" s="159" t="e">
        <f>'(소유자물건별)'!C96</f>
        <v>#REF!</v>
      </c>
    </row>
    <row r="397" spans="1:1">
      <c r="A397" s="159" t="e">
        <f>'(소유자물건별)'!C97</f>
        <v>#REF!</v>
      </c>
    </row>
    <row r="398" spans="1:1">
      <c r="A398" s="159" t="e">
        <f>'(소유자물건별)'!C98</f>
        <v>#REF!</v>
      </c>
    </row>
    <row r="399" spans="1:1">
      <c r="A399" s="159" t="e">
        <f>'(소유자물건별)'!C99</f>
        <v>#REF!</v>
      </c>
    </row>
    <row r="400" spans="1:1">
      <c r="A400" s="159" t="e">
        <f>'(소유자물건별)'!C100</f>
        <v>#REF!</v>
      </c>
    </row>
    <row r="401" spans="1:1">
      <c r="A401" s="159" t="e">
        <f>'(소유자물건별)'!C101</f>
        <v>#REF!</v>
      </c>
    </row>
    <row r="402" spans="1:1">
      <c r="A402" s="159" t="e">
        <f>'(소유자물건별)'!C102</f>
        <v>#REF!</v>
      </c>
    </row>
    <row r="403" spans="1:1">
      <c r="A403" s="159" t="e">
        <f>'(소유자물건별)'!C103</f>
        <v>#REF!</v>
      </c>
    </row>
    <row r="404" spans="1:1">
      <c r="A404" s="159" t="e">
        <f>'(소유자물건별)'!C104</f>
        <v>#REF!</v>
      </c>
    </row>
    <row r="405" spans="1:1">
      <c r="A405" s="159" t="e">
        <f>'(소유자물건별)'!C105</f>
        <v>#REF!</v>
      </c>
    </row>
    <row r="406" spans="1:1">
      <c r="A406" s="159" t="e">
        <f>'(소유자물건별)'!C106</f>
        <v>#REF!</v>
      </c>
    </row>
    <row r="407" spans="1:1">
      <c r="A407" s="159" t="e">
        <f>'(소유자물건별)'!C107</f>
        <v>#REF!</v>
      </c>
    </row>
    <row r="408" spans="1:1">
      <c r="A408" s="159" t="e">
        <f>'(소유자물건별)'!C108</f>
        <v>#REF!</v>
      </c>
    </row>
    <row r="409" spans="1:1">
      <c r="A409" s="159" t="e">
        <f>'(소유자물건별)'!C109</f>
        <v>#REF!</v>
      </c>
    </row>
    <row r="410" spans="1:1">
      <c r="A410" s="159" t="e">
        <f>'(소유자물건별)'!C110</f>
        <v>#REF!</v>
      </c>
    </row>
    <row r="411" spans="1:1">
      <c r="A411" s="159" t="e">
        <f>'(소유자물건별)'!C111</f>
        <v>#REF!</v>
      </c>
    </row>
    <row r="412" spans="1:1">
      <c r="A412" s="159" t="e">
        <f>'(소유자물건별)'!C112</f>
        <v>#REF!</v>
      </c>
    </row>
    <row r="413" spans="1:1">
      <c r="A413" s="159" t="e">
        <f>'(소유자물건별)'!C113</f>
        <v>#REF!</v>
      </c>
    </row>
    <row r="414" spans="1:1">
      <c r="A414" s="159" t="e">
        <f>'(소유자물건별)'!C114</f>
        <v>#REF!</v>
      </c>
    </row>
    <row r="415" spans="1:1">
      <c r="A415" s="159" t="e">
        <f>'(소유자물건별)'!C115</f>
        <v>#REF!</v>
      </c>
    </row>
    <row r="416" spans="1:1">
      <c r="A416" s="159" t="e">
        <f>'(소유자물건별)'!C116</f>
        <v>#REF!</v>
      </c>
    </row>
    <row r="417" spans="1:1">
      <c r="A417" s="159" t="e">
        <f>'(소유자물건별)'!C117</f>
        <v>#REF!</v>
      </c>
    </row>
    <row r="418" spans="1:1">
      <c r="A418" s="159" t="e">
        <f>'(소유자물건별)'!C118</f>
        <v>#REF!</v>
      </c>
    </row>
    <row r="419" spans="1:1">
      <c r="A419" s="159" t="e">
        <f>'(소유자물건별)'!C119</f>
        <v>#REF!</v>
      </c>
    </row>
    <row r="420" spans="1:1">
      <c r="A420" s="159" t="e">
        <f>'(소유자물건별)'!C120</f>
        <v>#REF!</v>
      </c>
    </row>
    <row r="421" spans="1:1">
      <c r="A421" s="159" t="e">
        <f>'(소유자물건별)'!C121</f>
        <v>#REF!</v>
      </c>
    </row>
    <row r="422" spans="1:1">
      <c r="A422" s="159" t="e">
        <f>'(소유자물건별)'!C122</f>
        <v>#REF!</v>
      </c>
    </row>
    <row r="423" spans="1:1">
      <c r="A423" s="159" t="e">
        <f>'(소유자물건별)'!C123</f>
        <v>#REF!</v>
      </c>
    </row>
    <row r="424" spans="1:1">
      <c r="A424" s="159" t="e">
        <f>'(소유자물건별)'!C124</f>
        <v>#REF!</v>
      </c>
    </row>
    <row r="425" spans="1:1">
      <c r="A425" s="159" t="e">
        <f>'(소유자물건별)'!C125</f>
        <v>#REF!</v>
      </c>
    </row>
    <row r="426" spans="1:1">
      <c r="A426" s="159" t="e">
        <f>'(소유자물건별)'!C126</f>
        <v>#REF!</v>
      </c>
    </row>
    <row r="427" spans="1:1">
      <c r="A427" s="159" t="e">
        <f>'(소유자물건별)'!C127</f>
        <v>#REF!</v>
      </c>
    </row>
    <row r="428" spans="1:1">
      <c r="A428" s="159" t="e">
        <f>'(소유자물건별)'!C128</f>
        <v>#REF!</v>
      </c>
    </row>
    <row r="429" spans="1:1">
      <c r="A429" s="159" t="e">
        <f>'(소유자물건별)'!C129</f>
        <v>#REF!</v>
      </c>
    </row>
    <row r="430" spans="1:1">
      <c r="A430" s="159" t="e">
        <f>'(소유자물건별)'!C130</f>
        <v>#REF!</v>
      </c>
    </row>
    <row r="431" spans="1:1">
      <c r="A431" s="159" t="e">
        <f>'(소유자물건별)'!C131</f>
        <v>#REF!</v>
      </c>
    </row>
    <row r="432" spans="1:1">
      <c r="A432" s="159" t="e">
        <f>'(소유자물건별)'!C132</f>
        <v>#REF!</v>
      </c>
    </row>
    <row r="433" spans="1:1">
      <c r="A433" s="159" t="e">
        <f>'(소유자물건별)'!C133</f>
        <v>#REF!</v>
      </c>
    </row>
    <row r="434" spans="1:1">
      <c r="A434" s="159" t="e">
        <f>'(소유자물건별)'!C134</f>
        <v>#REF!</v>
      </c>
    </row>
    <row r="435" spans="1:1">
      <c r="A435" s="159" t="e">
        <f>'(소유자물건별)'!C135</f>
        <v>#REF!</v>
      </c>
    </row>
    <row r="436" spans="1:1">
      <c r="A436" s="159" t="e">
        <f>'(소유자물건별)'!C136</f>
        <v>#REF!</v>
      </c>
    </row>
    <row r="437" spans="1:1">
      <c r="A437" s="159" t="e">
        <f>'(소유자물건별)'!C137</f>
        <v>#REF!</v>
      </c>
    </row>
    <row r="438" spans="1:1">
      <c r="A438" s="159" t="e">
        <f>'(소유자물건별)'!C138</f>
        <v>#REF!</v>
      </c>
    </row>
    <row r="439" spans="1:1">
      <c r="A439" s="159" t="e">
        <f>'(소유자물건별)'!C139</f>
        <v>#REF!</v>
      </c>
    </row>
    <row r="440" spans="1:1">
      <c r="A440" s="159" t="e">
        <f>'(소유자물건별)'!C140</f>
        <v>#REF!</v>
      </c>
    </row>
    <row r="441" spans="1:1">
      <c r="A441" s="159" t="e">
        <f>'(소유자물건별)'!C141</f>
        <v>#REF!</v>
      </c>
    </row>
    <row r="442" spans="1:1">
      <c r="A442" s="159" t="e">
        <f>'(소유자물건별)'!C142</f>
        <v>#REF!</v>
      </c>
    </row>
    <row r="443" spans="1:1">
      <c r="A443" s="159" t="e">
        <f>'(소유자물건별)'!C143</f>
        <v>#REF!</v>
      </c>
    </row>
    <row r="444" spans="1:1">
      <c r="A444" s="159" t="e">
        <f>'(소유자물건별)'!C144</f>
        <v>#REF!</v>
      </c>
    </row>
    <row r="445" spans="1:1">
      <c r="A445" s="159" t="e">
        <f>'(소유자물건별)'!C145</f>
        <v>#REF!</v>
      </c>
    </row>
    <row r="446" spans="1:1">
      <c r="A446" s="159" t="e">
        <f>'(소유자물건별)'!C146</f>
        <v>#REF!</v>
      </c>
    </row>
    <row r="447" spans="1:1">
      <c r="A447" s="159" t="e">
        <f>'(소유자물건별)'!C147</f>
        <v>#REF!</v>
      </c>
    </row>
    <row r="448" spans="1:1">
      <c r="A448" s="159" t="e">
        <f>'(소유자물건별)'!C148</f>
        <v>#REF!</v>
      </c>
    </row>
    <row r="449" spans="1:1">
      <c r="A449" s="159" t="e">
        <f>'(소유자물건별)'!C149</f>
        <v>#REF!</v>
      </c>
    </row>
    <row r="450" spans="1:1">
      <c r="A450" s="159" t="e">
        <f>'(소유자물건별)'!C150</f>
        <v>#REF!</v>
      </c>
    </row>
    <row r="451" spans="1:1">
      <c r="A451" s="159" t="e">
        <f>'(소유자물건별)'!C151</f>
        <v>#REF!</v>
      </c>
    </row>
    <row r="452" spans="1:1">
      <c r="A452" s="159" t="e">
        <f>'(소유자물건별)'!D2</f>
        <v>#REF!</v>
      </c>
    </row>
    <row r="453" spans="1:1">
      <c r="A453" s="159" t="e">
        <f>'(소유자물건별)'!D3</f>
        <v>#REF!</v>
      </c>
    </row>
    <row r="454" spans="1:1">
      <c r="A454" s="159" t="e">
        <f>'(소유자물건별)'!D4</f>
        <v>#REF!</v>
      </c>
    </row>
    <row r="455" spans="1:1">
      <c r="A455" s="159" t="e">
        <f>'(소유자물건별)'!D5</f>
        <v>#REF!</v>
      </c>
    </row>
    <row r="456" spans="1:1">
      <c r="A456" s="159" t="e">
        <f>'(소유자물건별)'!D6</f>
        <v>#REF!</v>
      </c>
    </row>
    <row r="457" spans="1:1">
      <c r="A457" s="159" t="e">
        <f>'(소유자물건별)'!D7</f>
        <v>#REF!</v>
      </c>
    </row>
    <row r="458" spans="1:1">
      <c r="A458" s="159" t="e">
        <f>'(소유자물건별)'!D8</f>
        <v>#REF!</v>
      </c>
    </row>
    <row r="459" spans="1:1">
      <c r="A459" s="159" t="e">
        <f>'(소유자물건별)'!D9</f>
        <v>#REF!</v>
      </c>
    </row>
    <row r="460" spans="1:1">
      <c r="A460" s="159" t="e">
        <f>'(소유자물건별)'!D10</f>
        <v>#REF!</v>
      </c>
    </row>
    <row r="461" spans="1:1">
      <c r="A461" s="159" t="e">
        <f>'(소유자물건별)'!D11</f>
        <v>#REF!</v>
      </c>
    </row>
    <row r="462" spans="1:1">
      <c r="A462" s="159" t="e">
        <f>'(소유자물건별)'!D12</f>
        <v>#REF!</v>
      </c>
    </row>
    <row r="463" spans="1:1">
      <c r="A463" s="159" t="e">
        <f>'(소유자물건별)'!D13</f>
        <v>#REF!</v>
      </c>
    </row>
    <row r="464" spans="1:1">
      <c r="A464" s="159" t="e">
        <f>'(소유자물건별)'!D14</f>
        <v>#REF!</v>
      </c>
    </row>
    <row r="465" spans="1:1">
      <c r="A465" s="159" t="e">
        <f>'(소유자물건별)'!D15</f>
        <v>#REF!</v>
      </c>
    </row>
    <row r="466" spans="1:1">
      <c r="A466" s="159" t="e">
        <f>'(소유자물건별)'!D16</f>
        <v>#REF!</v>
      </c>
    </row>
    <row r="467" spans="1:1">
      <c r="A467" s="159" t="e">
        <f>'(소유자물건별)'!D17</f>
        <v>#REF!</v>
      </c>
    </row>
    <row r="468" spans="1:1">
      <c r="A468" s="159" t="e">
        <f>'(소유자물건별)'!D18</f>
        <v>#REF!</v>
      </c>
    </row>
    <row r="469" spans="1:1">
      <c r="A469" s="159" t="e">
        <f>'(소유자물건별)'!D19</f>
        <v>#REF!</v>
      </c>
    </row>
    <row r="470" spans="1:1">
      <c r="A470" s="159" t="e">
        <f>'(소유자물건별)'!D20</f>
        <v>#REF!</v>
      </c>
    </row>
    <row r="471" spans="1:1">
      <c r="A471" s="159" t="e">
        <f>'(소유자물건별)'!D21</f>
        <v>#REF!</v>
      </c>
    </row>
    <row r="472" spans="1:1">
      <c r="A472" s="159" t="e">
        <f>'(소유자물건별)'!D22</f>
        <v>#REF!</v>
      </c>
    </row>
    <row r="473" spans="1:1">
      <c r="A473" s="159" t="e">
        <f>'(소유자물건별)'!D23</f>
        <v>#REF!</v>
      </c>
    </row>
    <row r="474" spans="1:1">
      <c r="A474" s="159" t="e">
        <f>'(소유자물건별)'!D24</f>
        <v>#REF!</v>
      </c>
    </row>
    <row r="475" spans="1:1">
      <c r="A475" s="159" t="e">
        <f>'(소유자물건별)'!D25</f>
        <v>#REF!</v>
      </c>
    </row>
    <row r="476" spans="1:1">
      <c r="A476" s="159" t="e">
        <f>'(소유자물건별)'!D26</f>
        <v>#REF!</v>
      </c>
    </row>
    <row r="477" spans="1:1">
      <c r="A477" s="159" t="e">
        <f>'(소유자물건별)'!D27</f>
        <v>#REF!</v>
      </c>
    </row>
    <row r="478" spans="1:1">
      <c r="A478" s="159" t="e">
        <f>'(소유자물건별)'!D28</f>
        <v>#REF!</v>
      </c>
    </row>
    <row r="479" spans="1:1">
      <c r="A479" s="159" t="e">
        <f>'(소유자물건별)'!D29</f>
        <v>#REF!</v>
      </c>
    </row>
    <row r="480" spans="1:1">
      <c r="A480" s="159" t="e">
        <f>'(소유자물건별)'!D30</f>
        <v>#REF!</v>
      </c>
    </row>
    <row r="481" spans="1:1">
      <c r="A481" s="159" t="e">
        <f>'(소유자물건별)'!D31</f>
        <v>#REF!</v>
      </c>
    </row>
    <row r="482" spans="1:1">
      <c r="A482" s="159" t="e">
        <f>'(소유자물건별)'!D32</f>
        <v>#REF!</v>
      </c>
    </row>
    <row r="483" spans="1:1">
      <c r="A483" s="159" t="e">
        <f>'(소유자물건별)'!D33</f>
        <v>#REF!</v>
      </c>
    </row>
    <row r="484" spans="1:1">
      <c r="A484" s="159" t="e">
        <f>'(소유자물건별)'!D34</f>
        <v>#REF!</v>
      </c>
    </row>
    <row r="485" spans="1:1">
      <c r="A485" s="159" t="e">
        <f>'(소유자물건별)'!D35</f>
        <v>#REF!</v>
      </c>
    </row>
    <row r="486" spans="1:1">
      <c r="A486" s="159" t="e">
        <f>'(소유자물건별)'!D36</f>
        <v>#REF!</v>
      </c>
    </row>
    <row r="487" spans="1:1">
      <c r="A487" s="159" t="e">
        <f>'(소유자물건별)'!D37</f>
        <v>#REF!</v>
      </c>
    </row>
    <row r="488" spans="1:1">
      <c r="A488" s="159" t="e">
        <f>'(소유자물건별)'!D38</f>
        <v>#REF!</v>
      </c>
    </row>
    <row r="489" spans="1:1">
      <c r="A489" s="159" t="e">
        <f>'(소유자물건별)'!D39</f>
        <v>#REF!</v>
      </c>
    </row>
    <row r="490" spans="1:1">
      <c r="A490" s="159" t="e">
        <f>'(소유자물건별)'!D40</f>
        <v>#REF!</v>
      </c>
    </row>
    <row r="491" spans="1:1">
      <c r="A491" s="159" t="e">
        <f>'(소유자물건별)'!D41</f>
        <v>#REF!</v>
      </c>
    </row>
    <row r="492" spans="1:1">
      <c r="A492" s="159" t="e">
        <f>'(소유자물건별)'!D42</f>
        <v>#REF!</v>
      </c>
    </row>
    <row r="493" spans="1:1">
      <c r="A493" s="159" t="e">
        <f>'(소유자물건별)'!D43</f>
        <v>#REF!</v>
      </c>
    </row>
    <row r="494" spans="1:1">
      <c r="A494" s="159" t="e">
        <f>'(소유자물건별)'!D44</f>
        <v>#REF!</v>
      </c>
    </row>
    <row r="495" spans="1:1">
      <c r="A495" s="159" t="e">
        <f>'(소유자물건별)'!D45</f>
        <v>#REF!</v>
      </c>
    </row>
    <row r="496" spans="1:1">
      <c r="A496" s="159" t="e">
        <f>'(소유자물건별)'!D46</f>
        <v>#REF!</v>
      </c>
    </row>
    <row r="497" spans="1:1">
      <c r="A497" s="159" t="e">
        <f>'(소유자물건별)'!D47</f>
        <v>#REF!</v>
      </c>
    </row>
    <row r="498" spans="1:1">
      <c r="A498" s="159" t="e">
        <f>'(소유자물건별)'!D48</f>
        <v>#REF!</v>
      </c>
    </row>
    <row r="499" spans="1:1">
      <c r="A499" s="159" t="e">
        <f>'(소유자물건별)'!D49</f>
        <v>#REF!</v>
      </c>
    </row>
    <row r="500" spans="1:1">
      <c r="A500" s="159" t="e">
        <f>'(소유자물건별)'!D50</f>
        <v>#REF!</v>
      </c>
    </row>
    <row r="501" spans="1:1">
      <c r="A501" s="159" t="e">
        <f>'(소유자물건별)'!D51</f>
        <v>#REF!</v>
      </c>
    </row>
    <row r="502" spans="1:1">
      <c r="A502" s="159" t="e">
        <f>'(소유자물건별)'!D52</f>
        <v>#REF!</v>
      </c>
    </row>
    <row r="503" spans="1:1">
      <c r="A503" s="159" t="e">
        <f>'(소유자물건별)'!D53</f>
        <v>#REF!</v>
      </c>
    </row>
    <row r="504" spans="1:1">
      <c r="A504" s="159" t="e">
        <f>'(소유자물건별)'!D54</f>
        <v>#REF!</v>
      </c>
    </row>
    <row r="505" spans="1:1">
      <c r="A505" s="159" t="e">
        <f>'(소유자물건별)'!D55</f>
        <v>#REF!</v>
      </c>
    </row>
    <row r="506" spans="1:1">
      <c r="A506" s="159" t="e">
        <f>'(소유자물건별)'!D56</f>
        <v>#REF!</v>
      </c>
    </row>
    <row r="507" spans="1:1">
      <c r="A507" s="159" t="e">
        <f>'(소유자물건별)'!D57</f>
        <v>#REF!</v>
      </c>
    </row>
    <row r="508" spans="1:1">
      <c r="A508" s="159" t="e">
        <f>'(소유자물건별)'!D58</f>
        <v>#REF!</v>
      </c>
    </row>
    <row r="509" spans="1:1">
      <c r="A509" s="159" t="e">
        <f>'(소유자물건별)'!D59</f>
        <v>#REF!</v>
      </c>
    </row>
    <row r="510" spans="1:1">
      <c r="A510" s="159" t="e">
        <f>'(소유자물건별)'!D60</f>
        <v>#REF!</v>
      </c>
    </row>
    <row r="511" spans="1:1">
      <c r="A511" s="159" t="e">
        <f>'(소유자물건별)'!D61</f>
        <v>#REF!</v>
      </c>
    </row>
    <row r="512" spans="1:1">
      <c r="A512" s="159" t="e">
        <f>'(소유자물건별)'!D62</f>
        <v>#REF!</v>
      </c>
    </row>
    <row r="513" spans="1:1">
      <c r="A513" s="159" t="e">
        <f>'(소유자물건별)'!D63</f>
        <v>#REF!</v>
      </c>
    </row>
    <row r="514" spans="1:1">
      <c r="A514" s="159" t="e">
        <f>'(소유자물건별)'!D64</f>
        <v>#REF!</v>
      </c>
    </row>
    <row r="515" spans="1:1">
      <c r="A515" s="159" t="e">
        <f>'(소유자물건별)'!D65</f>
        <v>#REF!</v>
      </c>
    </row>
    <row r="516" spans="1:1">
      <c r="A516" s="159" t="e">
        <f>'(소유자물건별)'!D66</f>
        <v>#REF!</v>
      </c>
    </row>
    <row r="517" spans="1:1">
      <c r="A517" s="159" t="e">
        <f>'(소유자물건별)'!D67</f>
        <v>#REF!</v>
      </c>
    </row>
    <row r="518" spans="1:1">
      <c r="A518" s="159" t="e">
        <f>'(소유자물건별)'!D68</f>
        <v>#REF!</v>
      </c>
    </row>
    <row r="519" spans="1:1">
      <c r="A519" s="159" t="e">
        <f>'(소유자물건별)'!D69</f>
        <v>#REF!</v>
      </c>
    </row>
    <row r="520" spans="1:1">
      <c r="A520" s="159" t="e">
        <f>'(소유자물건별)'!D70</f>
        <v>#REF!</v>
      </c>
    </row>
    <row r="521" spans="1:1">
      <c r="A521" s="159" t="e">
        <f>'(소유자물건별)'!D71</f>
        <v>#REF!</v>
      </c>
    </row>
    <row r="522" spans="1:1">
      <c r="A522" s="159" t="e">
        <f>'(소유자물건별)'!D72</f>
        <v>#REF!</v>
      </c>
    </row>
    <row r="523" spans="1:1">
      <c r="A523" s="159" t="e">
        <f>'(소유자물건별)'!D73</f>
        <v>#REF!</v>
      </c>
    </row>
    <row r="524" spans="1:1">
      <c r="A524" s="159" t="e">
        <f>'(소유자물건별)'!D74</f>
        <v>#REF!</v>
      </c>
    </row>
    <row r="525" spans="1:1">
      <c r="A525" s="159" t="e">
        <f>'(소유자물건별)'!D75</f>
        <v>#REF!</v>
      </c>
    </row>
    <row r="526" spans="1:1">
      <c r="A526" s="159" t="e">
        <f>'(소유자물건별)'!D76</f>
        <v>#REF!</v>
      </c>
    </row>
    <row r="527" spans="1:1">
      <c r="A527" s="159" t="e">
        <f>'(소유자물건별)'!D77</f>
        <v>#REF!</v>
      </c>
    </row>
    <row r="528" spans="1:1">
      <c r="A528" s="159" t="e">
        <f>'(소유자물건별)'!D78</f>
        <v>#REF!</v>
      </c>
    </row>
    <row r="529" spans="1:1">
      <c r="A529" s="159" t="e">
        <f>'(소유자물건별)'!D79</f>
        <v>#REF!</v>
      </c>
    </row>
    <row r="530" spans="1:1">
      <c r="A530" s="159" t="e">
        <f>'(소유자물건별)'!D80</f>
        <v>#REF!</v>
      </c>
    </row>
    <row r="531" spans="1:1">
      <c r="A531" s="159" t="e">
        <f>'(소유자물건별)'!D81</f>
        <v>#REF!</v>
      </c>
    </row>
    <row r="532" spans="1:1">
      <c r="A532" s="159" t="e">
        <f>'(소유자물건별)'!D82</f>
        <v>#REF!</v>
      </c>
    </row>
    <row r="533" spans="1:1">
      <c r="A533" s="159" t="e">
        <f>'(소유자물건별)'!D83</f>
        <v>#REF!</v>
      </c>
    </row>
    <row r="534" spans="1:1">
      <c r="A534" s="159" t="e">
        <f>'(소유자물건별)'!D84</f>
        <v>#REF!</v>
      </c>
    </row>
    <row r="535" spans="1:1">
      <c r="A535" s="159" t="e">
        <f>'(소유자물건별)'!D85</f>
        <v>#REF!</v>
      </c>
    </row>
    <row r="536" spans="1:1">
      <c r="A536" s="159" t="e">
        <f>'(소유자물건별)'!D86</f>
        <v>#REF!</v>
      </c>
    </row>
    <row r="537" spans="1:1">
      <c r="A537" s="159" t="e">
        <f>'(소유자물건별)'!D87</f>
        <v>#REF!</v>
      </c>
    </row>
    <row r="538" spans="1:1">
      <c r="A538" s="159" t="e">
        <f>'(소유자물건별)'!D88</f>
        <v>#REF!</v>
      </c>
    </row>
    <row r="539" spans="1:1">
      <c r="A539" s="159" t="e">
        <f>'(소유자물건별)'!D89</f>
        <v>#REF!</v>
      </c>
    </row>
    <row r="540" spans="1:1">
      <c r="A540" s="159" t="e">
        <f>'(소유자물건별)'!D90</f>
        <v>#REF!</v>
      </c>
    </row>
    <row r="541" spans="1:1">
      <c r="A541" s="159" t="e">
        <f>'(소유자물건별)'!D91</f>
        <v>#REF!</v>
      </c>
    </row>
    <row r="542" spans="1:1">
      <c r="A542" s="159" t="e">
        <f>'(소유자물건별)'!D92</f>
        <v>#REF!</v>
      </c>
    </row>
    <row r="543" spans="1:1">
      <c r="A543" s="159" t="e">
        <f>'(소유자물건별)'!D93</f>
        <v>#REF!</v>
      </c>
    </row>
    <row r="544" spans="1:1">
      <c r="A544" s="159" t="e">
        <f>'(소유자물건별)'!D94</f>
        <v>#REF!</v>
      </c>
    </row>
    <row r="545" spans="1:1">
      <c r="A545" s="159" t="e">
        <f>'(소유자물건별)'!D95</f>
        <v>#REF!</v>
      </c>
    </row>
    <row r="546" spans="1:1">
      <c r="A546" s="159" t="e">
        <f>'(소유자물건별)'!D96</f>
        <v>#REF!</v>
      </c>
    </row>
    <row r="547" spans="1:1">
      <c r="A547" s="159" t="e">
        <f>'(소유자물건별)'!D97</f>
        <v>#REF!</v>
      </c>
    </row>
    <row r="548" spans="1:1">
      <c r="A548" s="159" t="e">
        <f>'(소유자물건별)'!D98</f>
        <v>#REF!</v>
      </c>
    </row>
    <row r="549" spans="1:1">
      <c r="A549" s="159" t="e">
        <f>'(소유자물건별)'!D99</f>
        <v>#REF!</v>
      </c>
    </row>
    <row r="550" spans="1:1">
      <c r="A550" s="159" t="e">
        <f>'(소유자물건별)'!D100</f>
        <v>#REF!</v>
      </c>
    </row>
    <row r="551" spans="1:1">
      <c r="A551" s="159" t="e">
        <f>'(소유자물건별)'!D101</f>
        <v>#REF!</v>
      </c>
    </row>
    <row r="552" spans="1:1">
      <c r="A552" s="159" t="e">
        <f>'(소유자물건별)'!D102</f>
        <v>#REF!</v>
      </c>
    </row>
    <row r="553" spans="1:1">
      <c r="A553" s="159" t="e">
        <f>'(소유자물건별)'!D103</f>
        <v>#REF!</v>
      </c>
    </row>
    <row r="554" spans="1:1">
      <c r="A554" s="159" t="e">
        <f>'(소유자물건별)'!D104</f>
        <v>#REF!</v>
      </c>
    </row>
    <row r="555" spans="1:1">
      <c r="A555" s="159" t="e">
        <f>'(소유자물건별)'!D105</f>
        <v>#REF!</v>
      </c>
    </row>
    <row r="556" spans="1:1">
      <c r="A556" s="159" t="e">
        <f>'(소유자물건별)'!D106</f>
        <v>#REF!</v>
      </c>
    </row>
    <row r="557" spans="1:1">
      <c r="A557" s="159" t="e">
        <f>'(소유자물건별)'!D107</f>
        <v>#REF!</v>
      </c>
    </row>
    <row r="558" spans="1:1">
      <c r="A558" s="159" t="e">
        <f>'(소유자물건별)'!D108</f>
        <v>#REF!</v>
      </c>
    </row>
    <row r="559" spans="1:1">
      <c r="A559" s="159" t="e">
        <f>'(소유자물건별)'!D109</f>
        <v>#REF!</v>
      </c>
    </row>
    <row r="560" spans="1:1">
      <c r="A560" s="159" t="e">
        <f>'(소유자물건별)'!D110</f>
        <v>#REF!</v>
      </c>
    </row>
    <row r="561" spans="1:1">
      <c r="A561" s="159" t="e">
        <f>'(소유자물건별)'!D111</f>
        <v>#REF!</v>
      </c>
    </row>
    <row r="562" spans="1:1">
      <c r="A562" s="159" t="e">
        <f>'(소유자물건별)'!D112</f>
        <v>#REF!</v>
      </c>
    </row>
    <row r="563" spans="1:1">
      <c r="A563" s="159" t="e">
        <f>'(소유자물건별)'!D113</f>
        <v>#REF!</v>
      </c>
    </row>
    <row r="564" spans="1:1">
      <c r="A564" s="159" t="e">
        <f>'(소유자물건별)'!D114</f>
        <v>#REF!</v>
      </c>
    </row>
    <row r="565" spans="1:1">
      <c r="A565" s="159" t="e">
        <f>'(소유자물건별)'!D115</f>
        <v>#REF!</v>
      </c>
    </row>
    <row r="566" spans="1:1">
      <c r="A566" s="159" t="e">
        <f>'(소유자물건별)'!D116</f>
        <v>#REF!</v>
      </c>
    </row>
    <row r="567" spans="1:1">
      <c r="A567" s="159" t="e">
        <f>'(소유자물건별)'!D117</f>
        <v>#REF!</v>
      </c>
    </row>
    <row r="568" spans="1:1">
      <c r="A568" s="159" t="e">
        <f>'(소유자물건별)'!D118</f>
        <v>#REF!</v>
      </c>
    </row>
    <row r="569" spans="1:1">
      <c r="A569" s="159" t="e">
        <f>'(소유자물건별)'!D119</f>
        <v>#REF!</v>
      </c>
    </row>
    <row r="570" spans="1:1">
      <c r="A570" s="159" t="e">
        <f>'(소유자물건별)'!D120</f>
        <v>#REF!</v>
      </c>
    </row>
    <row r="571" spans="1:1">
      <c r="A571" s="159" t="e">
        <f>'(소유자물건별)'!D121</f>
        <v>#REF!</v>
      </c>
    </row>
    <row r="572" spans="1:1">
      <c r="A572" s="159" t="e">
        <f>'(소유자물건별)'!D122</f>
        <v>#REF!</v>
      </c>
    </row>
    <row r="573" spans="1:1">
      <c r="A573" s="159" t="e">
        <f>'(소유자물건별)'!D123</f>
        <v>#REF!</v>
      </c>
    </row>
    <row r="574" spans="1:1">
      <c r="A574" s="159" t="e">
        <f>'(소유자물건별)'!D124</f>
        <v>#REF!</v>
      </c>
    </row>
    <row r="575" spans="1:1">
      <c r="A575" s="159" t="e">
        <f>'(소유자물건별)'!D125</f>
        <v>#REF!</v>
      </c>
    </row>
    <row r="576" spans="1:1">
      <c r="A576" s="159" t="e">
        <f>'(소유자물건별)'!D126</f>
        <v>#REF!</v>
      </c>
    </row>
    <row r="577" spans="1:1">
      <c r="A577" s="159" t="e">
        <f>'(소유자물건별)'!D127</f>
        <v>#REF!</v>
      </c>
    </row>
    <row r="578" spans="1:1">
      <c r="A578" s="159" t="e">
        <f>'(소유자물건별)'!D128</f>
        <v>#REF!</v>
      </c>
    </row>
    <row r="579" spans="1:1">
      <c r="A579" s="159" t="e">
        <f>'(소유자물건별)'!D129</f>
        <v>#REF!</v>
      </c>
    </row>
    <row r="580" spans="1:1">
      <c r="A580" s="159" t="e">
        <f>'(소유자물건별)'!D130</f>
        <v>#REF!</v>
      </c>
    </row>
    <row r="581" spans="1:1">
      <c r="A581" s="159" t="e">
        <f>'(소유자물건별)'!D131</f>
        <v>#REF!</v>
      </c>
    </row>
    <row r="582" spans="1:1">
      <c r="A582" s="159" t="e">
        <f>'(소유자물건별)'!D132</f>
        <v>#REF!</v>
      </c>
    </row>
    <row r="583" spans="1:1">
      <c r="A583" s="159" t="e">
        <f>'(소유자물건별)'!D133</f>
        <v>#REF!</v>
      </c>
    </row>
    <row r="584" spans="1:1">
      <c r="A584" s="159" t="e">
        <f>'(소유자물건별)'!D134</f>
        <v>#REF!</v>
      </c>
    </row>
    <row r="585" spans="1:1">
      <c r="A585" s="159" t="e">
        <f>'(소유자물건별)'!D135</f>
        <v>#REF!</v>
      </c>
    </row>
    <row r="586" spans="1:1">
      <c r="A586" s="159" t="e">
        <f>'(소유자물건별)'!D136</f>
        <v>#REF!</v>
      </c>
    </row>
    <row r="587" spans="1:1">
      <c r="A587" s="159" t="e">
        <f>'(소유자물건별)'!D137</f>
        <v>#REF!</v>
      </c>
    </row>
    <row r="588" spans="1:1">
      <c r="A588" s="159" t="e">
        <f>'(소유자물건별)'!D138</f>
        <v>#REF!</v>
      </c>
    </row>
    <row r="589" spans="1:1">
      <c r="A589" s="159" t="e">
        <f>'(소유자물건별)'!D139</f>
        <v>#REF!</v>
      </c>
    </row>
    <row r="590" spans="1:1">
      <c r="A590" s="159" t="e">
        <f>'(소유자물건별)'!D140</f>
        <v>#REF!</v>
      </c>
    </row>
    <row r="591" spans="1:1">
      <c r="A591" s="159" t="e">
        <f>'(소유자물건별)'!D141</f>
        <v>#REF!</v>
      </c>
    </row>
    <row r="592" spans="1:1">
      <c r="A592" s="159" t="e">
        <f>'(소유자물건별)'!D142</f>
        <v>#REF!</v>
      </c>
    </row>
    <row r="593" spans="1:1">
      <c r="A593" s="159" t="e">
        <f>'(소유자물건별)'!D143</f>
        <v>#REF!</v>
      </c>
    </row>
    <row r="594" spans="1:1">
      <c r="A594" s="159" t="e">
        <f>'(소유자물건별)'!D144</f>
        <v>#REF!</v>
      </c>
    </row>
    <row r="595" spans="1:1">
      <c r="A595" s="159" t="e">
        <f>'(소유자물건별)'!D145</f>
        <v>#REF!</v>
      </c>
    </row>
    <row r="596" spans="1:1">
      <c r="A596" s="159" t="e">
        <f>'(소유자물건별)'!D146</f>
        <v>#REF!</v>
      </c>
    </row>
    <row r="597" spans="1:1">
      <c r="A597" s="159" t="e">
        <f>'(소유자물건별)'!D147</f>
        <v>#REF!</v>
      </c>
    </row>
    <row r="598" spans="1:1">
      <c r="A598" s="159" t="e">
        <f>'(소유자물건별)'!D148</f>
        <v>#REF!</v>
      </c>
    </row>
    <row r="599" spans="1:1">
      <c r="A599" s="159" t="e">
        <f>'(소유자물건별)'!D149</f>
        <v>#REF!</v>
      </c>
    </row>
    <row r="600" spans="1:1">
      <c r="A600" s="159" t="e">
        <f>'(소유자물건별)'!D150</f>
        <v>#REF!</v>
      </c>
    </row>
    <row r="601" spans="1:1">
      <c r="A601" s="159" t="e">
        <f>'(소유자물건별)'!D151</f>
        <v>#REF!</v>
      </c>
    </row>
    <row r="602" spans="1:1">
      <c r="A602" s="159" t="e">
        <f>'(소유자물건별)'!E2</f>
        <v>#REF!</v>
      </c>
    </row>
    <row r="603" spans="1:1">
      <c r="A603" s="159" t="e">
        <f>'(소유자물건별)'!E3</f>
        <v>#REF!</v>
      </c>
    </row>
    <row r="604" spans="1:1">
      <c r="A604" s="159" t="e">
        <f>'(소유자물건별)'!E4</f>
        <v>#REF!</v>
      </c>
    </row>
    <row r="605" spans="1:1">
      <c r="A605" s="159" t="e">
        <f>'(소유자물건별)'!E5</f>
        <v>#REF!</v>
      </c>
    </row>
    <row r="606" spans="1:1">
      <c r="A606" s="159" t="e">
        <f>'(소유자물건별)'!E6</f>
        <v>#REF!</v>
      </c>
    </row>
    <row r="607" spans="1:1">
      <c r="A607" s="159" t="e">
        <f>'(소유자물건별)'!E7</f>
        <v>#REF!</v>
      </c>
    </row>
    <row r="608" spans="1:1">
      <c r="A608" s="159" t="e">
        <f>'(소유자물건별)'!E8</f>
        <v>#REF!</v>
      </c>
    </row>
    <row r="609" spans="1:1">
      <c r="A609" s="159" t="e">
        <f>'(소유자물건별)'!E9</f>
        <v>#REF!</v>
      </c>
    </row>
    <row r="610" spans="1:1">
      <c r="A610" s="159" t="e">
        <f>'(소유자물건별)'!E10</f>
        <v>#REF!</v>
      </c>
    </row>
    <row r="611" spans="1:1">
      <c r="A611" s="159" t="e">
        <f>'(소유자물건별)'!E11</f>
        <v>#REF!</v>
      </c>
    </row>
    <row r="612" spans="1:1">
      <c r="A612" s="159" t="e">
        <f>'(소유자물건별)'!E12</f>
        <v>#REF!</v>
      </c>
    </row>
    <row r="613" spans="1:1">
      <c r="A613" s="159" t="e">
        <f>'(소유자물건별)'!E13</f>
        <v>#REF!</v>
      </c>
    </row>
    <row r="614" spans="1:1">
      <c r="A614" s="159" t="e">
        <f>'(소유자물건별)'!E14</f>
        <v>#REF!</v>
      </c>
    </row>
    <row r="615" spans="1:1">
      <c r="A615" s="159" t="e">
        <f>'(소유자물건별)'!E15</f>
        <v>#REF!</v>
      </c>
    </row>
    <row r="616" spans="1:1">
      <c r="A616" s="159" t="e">
        <f>'(소유자물건별)'!E16</f>
        <v>#REF!</v>
      </c>
    </row>
    <row r="617" spans="1:1">
      <c r="A617" s="159" t="e">
        <f>'(소유자물건별)'!E17</f>
        <v>#REF!</v>
      </c>
    </row>
    <row r="618" spans="1:1">
      <c r="A618" s="159" t="e">
        <f>'(소유자물건별)'!E18</f>
        <v>#REF!</v>
      </c>
    </row>
    <row r="619" spans="1:1">
      <c r="A619" s="159" t="e">
        <f>'(소유자물건별)'!E19</f>
        <v>#REF!</v>
      </c>
    </row>
    <row r="620" spans="1:1">
      <c r="A620" s="159" t="e">
        <f>'(소유자물건별)'!E20</f>
        <v>#REF!</v>
      </c>
    </row>
    <row r="621" spans="1:1">
      <c r="A621" s="159" t="e">
        <f>'(소유자물건별)'!E21</f>
        <v>#REF!</v>
      </c>
    </row>
    <row r="622" spans="1:1">
      <c r="A622" s="159" t="e">
        <f>'(소유자물건별)'!E22</f>
        <v>#REF!</v>
      </c>
    </row>
    <row r="623" spans="1:1">
      <c r="A623" s="159" t="e">
        <f>'(소유자물건별)'!E23</f>
        <v>#REF!</v>
      </c>
    </row>
    <row r="624" spans="1:1">
      <c r="A624" s="159" t="e">
        <f>'(소유자물건별)'!E24</f>
        <v>#REF!</v>
      </c>
    </row>
    <row r="625" spans="1:1">
      <c r="A625" s="159" t="e">
        <f>'(소유자물건별)'!E25</f>
        <v>#REF!</v>
      </c>
    </row>
    <row r="626" spans="1:1">
      <c r="A626" s="159" t="e">
        <f>'(소유자물건별)'!E26</f>
        <v>#REF!</v>
      </c>
    </row>
    <row r="627" spans="1:1">
      <c r="A627" s="159" t="e">
        <f>'(소유자물건별)'!E27</f>
        <v>#REF!</v>
      </c>
    </row>
    <row r="628" spans="1:1">
      <c r="A628" s="159" t="e">
        <f>'(소유자물건별)'!E28</f>
        <v>#REF!</v>
      </c>
    </row>
    <row r="629" spans="1:1">
      <c r="A629" s="159" t="e">
        <f>'(소유자물건별)'!E29</f>
        <v>#REF!</v>
      </c>
    </row>
    <row r="630" spans="1:1">
      <c r="A630" s="159" t="e">
        <f>'(소유자물건별)'!E30</f>
        <v>#REF!</v>
      </c>
    </row>
    <row r="631" spans="1:1">
      <c r="A631" s="159" t="e">
        <f>'(소유자물건별)'!E31</f>
        <v>#REF!</v>
      </c>
    </row>
    <row r="632" spans="1:1">
      <c r="A632" s="159" t="e">
        <f>'(소유자물건별)'!E32</f>
        <v>#REF!</v>
      </c>
    </row>
    <row r="633" spans="1:1">
      <c r="A633" s="159" t="e">
        <f>'(소유자물건별)'!E33</f>
        <v>#REF!</v>
      </c>
    </row>
    <row r="634" spans="1:1">
      <c r="A634" s="159" t="e">
        <f>'(소유자물건별)'!E34</f>
        <v>#REF!</v>
      </c>
    </row>
    <row r="635" spans="1:1">
      <c r="A635" s="159" t="e">
        <f>'(소유자물건별)'!E35</f>
        <v>#REF!</v>
      </c>
    </row>
    <row r="636" spans="1:1">
      <c r="A636" s="159" t="e">
        <f>'(소유자물건별)'!E36</f>
        <v>#REF!</v>
      </c>
    </row>
    <row r="637" spans="1:1">
      <c r="A637" s="159" t="e">
        <f>'(소유자물건별)'!E37</f>
        <v>#REF!</v>
      </c>
    </row>
    <row r="638" spans="1:1">
      <c r="A638" s="159" t="e">
        <f>'(소유자물건별)'!E38</f>
        <v>#REF!</v>
      </c>
    </row>
    <row r="639" spans="1:1">
      <c r="A639" s="159" t="e">
        <f>'(소유자물건별)'!E39</f>
        <v>#REF!</v>
      </c>
    </row>
    <row r="640" spans="1:1">
      <c r="A640" s="159" t="e">
        <f>'(소유자물건별)'!E40</f>
        <v>#REF!</v>
      </c>
    </row>
    <row r="641" spans="1:1">
      <c r="A641" s="159" t="e">
        <f>'(소유자물건별)'!E41</f>
        <v>#REF!</v>
      </c>
    </row>
    <row r="642" spans="1:1">
      <c r="A642" s="159" t="e">
        <f>'(소유자물건별)'!E42</f>
        <v>#REF!</v>
      </c>
    </row>
    <row r="643" spans="1:1">
      <c r="A643" s="159" t="e">
        <f>'(소유자물건별)'!E43</f>
        <v>#REF!</v>
      </c>
    </row>
    <row r="644" spans="1:1">
      <c r="A644" s="159" t="e">
        <f>'(소유자물건별)'!E44</f>
        <v>#REF!</v>
      </c>
    </row>
    <row r="645" spans="1:1">
      <c r="A645" s="159" t="e">
        <f>'(소유자물건별)'!E45</f>
        <v>#REF!</v>
      </c>
    </row>
    <row r="646" spans="1:1">
      <c r="A646" s="159" t="e">
        <f>'(소유자물건별)'!E46</f>
        <v>#REF!</v>
      </c>
    </row>
    <row r="647" spans="1:1">
      <c r="A647" s="159" t="e">
        <f>'(소유자물건별)'!E47</f>
        <v>#REF!</v>
      </c>
    </row>
    <row r="648" spans="1:1">
      <c r="A648" s="159" t="e">
        <f>'(소유자물건별)'!E48</f>
        <v>#REF!</v>
      </c>
    </row>
    <row r="649" spans="1:1">
      <c r="A649" s="159" t="e">
        <f>'(소유자물건별)'!E49</f>
        <v>#REF!</v>
      </c>
    </row>
    <row r="650" spans="1:1">
      <c r="A650" s="159" t="e">
        <f>'(소유자물건별)'!E50</f>
        <v>#REF!</v>
      </c>
    </row>
    <row r="651" spans="1:1">
      <c r="A651" s="159" t="e">
        <f>'(소유자물건별)'!E51</f>
        <v>#REF!</v>
      </c>
    </row>
    <row r="652" spans="1:1">
      <c r="A652" s="159" t="e">
        <f>'(소유자물건별)'!E52</f>
        <v>#REF!</v>
      </c>
    </row>
    <row r="653" spans="1:1">
      <c r="A653" s="159" t="e">
        <f>'(소유자물건별)'!E53</f>
        <v>#REF!</v>
      </c>
    </row>
    <row r="654" spans="1:1">
      <c r="A654" s="159" t="e">
        <f>'(소유자물건별)'!E54</f>
        <v>#REF!</v>
      </c>
    </row>
    <row r="655" spans="1:1">
      <c r="A655" s="159" t="e">
        <f>'(소유자물건별)'!E55</f>
        <v>#REF!</v>
      </c>
    </row>
    <row r="656" spans="1:1">
      <c r="A656" s="159" t="e">
        <f>'(소유자물건별)'!E56</f>
        <v>#REF!</v>
      </c>
    </row>
    <row r="657" spans="1:1">
      <c r="A657" s="159" t="e">
        <f>'(소유자물건별)'!E57</f>
        <v>#REF!</v>
      </c>
    </row>
    <row r="658" spans="1:1">
      <c r="A658" s="159" t="e">
        <f>'(소유자물건별)'!E58</f>
        <v>#REF!</v>
      </c>
    </row>
    <row r="659" spans="1:1">
      <c r="A659" s="159" t="e">
        <f>'(소유자물건별)'!E59</f>
        <v>#REF!</v>
      </c>
    </row>
    <row r="660" spans="1:1">
      <c r="A660" s="159" t="e">
        <f>'(소유자물건별)'!E60</f>
        <v>#REF!</v>
      </c>
    </row>
    <row r="661" spans="1:1">
      <c r="A661" s="159" t="e">
        <f>'(소유자물건별)'!E61</f>
        <v>#REF!</v>
      </c>
    </row>
    <row r="662" spans="1:1">
      <c r="A662" s="159" t="e">
        <f>'(소유자물건별)'!E62</f>
        <v>#REF!</v>
      </c>
    </row>
    <row r="663" spans="1:1">
      <c r="A663" s="159" t="e">
        <f>'(소유자물건별)'!E63</f>
        <v>#REF!</v>
      </c>
    </row>
    <row r="664" spans="1:1">
      <c r="A664" s="159" t="e">
        <f>'(소유자물건별)'!E64</f>
        <v>#REF!</v>
      </c>
    </row>
    <row r="665" spans="1:1">
      <c r="A665" s="159" t="e">
        <f>'(소유자물건별)'!E65</f>
        <v>#REF!</v>
      </c>
    </row>
    <row r="666" spans="1:1">
      <c r="A666" s="159" t="e">
        <f>'(소유자물건별)'!E66</f>
        <v>#REF!</v>
      </c>
    </row>
    <row r="667" spans="1:1">
      <c r="A667" s="159" t="e">
        <f>'(소유자물건별)'!E67</f>
        <v>#REF!</v>
      </c>
    </row>
    <row r="668" spans="1:1">
      <c r="A668" s="159" t="e">
        <f>'(소유자물건별)'!E68</f>
        <v>#REF!</v>
      </c>
    </row>
    <row r="669" spans="1:1">
      <c r="A669" s="159" t="e">
        <f>'(소유자물건별)'!E69</f>
        <v>#REF!</v>
      </c>
    </row>
    <row r="670" spans="1:1">
      <c r="A670" s="159" t="e">
        <f>'(소유자물건별)'!E70</f>
        <v>#REF!</v>
      </c>
    </row>
    <row r="671" spans="1:1">
      <c r="A671" s="159" t="e">
        <f>'(소유자물건별)'!E71</f>
        <v>#REF!</v>
      </c>
    </row>
    <row r="672" spans="1:1">
      <c r="A672" s="159" t="e">
        <f>'(소유자물건별)'!E72</f>
        <v>#REF!</v>
      </c>
    </row>
    <row r="673" spans="1:1">
      <c r="A673" s="159" t="e">
        <f>'(소유자물건별)'!E73</f>
        <v>#REF!</v>
      </c>
    </row>
    <row r="674" spans="1:1">
      <c r="A674" s="159" t="e">
        <f>'(소유자물건별)'!E74</f>
        <v>#REF!</v>
      </c>
    </row>
    <row r="675" spans="1:1">
      <c r="A675" s="159" t="e">
        <f>'(소유자물건별)'!E75</f>
        <v>#REF!</v>
      </c>
    </row>
    <row r="676" spans="1:1">
      <c r="A676" s="159" t="e">
        <f>'(소유자물건별)'!E76</f>
        <v>#REF!</v>
      </c>
    </row>
    <row r="677" spans="1:1">
      <c r="A677" s="159" t="e">
        <f>'(소유자물건별)'!E77</f>
        <v>#REF!</v>
      </c>
    </row>
    <row r="678" spans="1:1">
      <c r="A678" s="159" t="e">
        <f>'(소유자물건별)'!E78</f>
        <v>#REF!</v>
      </c>
    </row>
    <row r="679" spans="1:1">
      <c r="A679" s="159" t="e">
        <f>'(소유자물건별)'!E79</f>
        <v>#REF!</v>
      </c>
    </row>
    <row r="680" spans="1:1">
      <c r="A680" s="159" t="e">
        <f>'(소유자물건별)'!E80</f>
        <v>#REF!</v>
      </c>
    </row>
    <row r="681" spans="1:1">
      <c r="A681" s="159" t="e">
        <f>'(소유자물건별)'!E81</f>
        <v>#REF!</v>
      </c>
    </row>
    <row r="682" spans="1:1">
      <c r="A682" s="159" t="e">
        <f>'(소유자물건별)'!E82</f>
        <v>#REF!</v>
      </c>
    </row>
    <row r="683" spans="1:1">
      <c r="A683" s="159" t="e">
        <f>'(소유자물건별)'!E83</f>
        <v>#REF!</v>
      </c>
    </row>
    <row r="684" spans="1:1">
      <c r="A684" s="159" t="e">
        <f>'(소유자물건별)'!E84</f>
        <v>#REF!</v>
      </c>
    </row>
    <row r="685" spans="1:1">
      <c r="A685" s="159" t="e">
        <f>'(소유자물건별)'!E85</f>
        <v>#REF!</v>
      </c>
    </row>
    <row r="686" spans="1:1">
      <c r="A686" s="159" t="e">
        <f>'(소유자물건별)'!E86</f>
        <v>#REF!</v>
      </c>
    </row>
    <row r="687" spans="1:1">
      <c r="A687" s="159" t="e">
        <f>'(소유자물건별)'!E87</f>
        <v>#REF!</v>
      </c>
    </row>
    <row r="688" spans="1:1">
      <c r="A688" s="159" t="e">
        <f>'(소유자물건별)'!E88</f>
        <v>#REF!</v>
      </c>
    </row>
    <row r="689" spans="1:1">
      <c r="A689" s="159" t="e">
        <f>'(소유자물건별)'!E89</f>
        <v>#REF!</v>
      </c>
    </row>
    <row r="690" spans="1:1">
      <c r="A690" s="159" t="e">
        <f>'(소유자물건별)'!E90</f>
        <v>#REF!</v>
      </c>
    </row>
    <row r="691" spans="1:1">
      <c r="A691" s="159" t="e">
        <f>'(소유자물건별)'!E91</f>
        <v>#REF!</v>
      </c>
    </row>
    <row r="692" spans="1:1">
      <c r="A692" s="159" t="e">
        <f>'(소유자물건별)'!E92</f>
        <v>#REF!</v>
      </c>
    </row>
    <row r="693" spans="1:1">
      <c r="A693" s="159" t="e">
        <f>'(소유자물건별)'!E93</f>
        <v>#REF!</v>
      </c>
    </row>
    <row r="694" spans="1:1">
      <c r="A694" s="159" t="e">
        <f>'(소유자물건별)'!E94</f>
        <v>#REF!</v>
      </c>
    </row>
    <row r="695" spans="1:1">
      <c r="A695" s="159" t="e">
        <f>'(소유자물건별)'!E95</f>
        <v>#REF!</v>
      </c>
    </row>
    <row r="696" spans="1:1">
      <c r="A696" s="159" t="e">
        <f>'(소유자물건별)'!E96</f>
        <v>#REF!</v>
      </c>
    </row>
    <row r="697" spans="1:1">
      <c r="A697" s="159" t="e">
        <f>'(소유자물건별)'!E97</f>
        <v>#REF!</v>
      </c>
    </row>
    <row r="698" spans="1:1">
      <c r="A698" s="159" t="e">
        <f>'(소유자물건별)'!E98</f>
        <v>#REF!</v>
      </c>
    </row>
    <row r="699" spans="1:1">
      <c r="A699" s="159" t="e">
        <f>'(소유자물건별)'!E99</f>
        <v>#REF!</v>
      </c>
    </row>
    <row r="700" spans="1:1">
      <c r="A700" s="159" t="e">
        <f>'(소유자물건별)'!E100</f>
        <v>#REF!</v>
      </c>
    </row>
    <row r="701" spans="1:1">
      <c r="A701" s="159" t="e">
        <f>'(소유자물건별)'!E101</f>
        <v>#REF!</v>
      </c>
    </row>
    <row r="702" spans="1:1">
      <c r="A702" s="159" t="e">
        <f>'(소유자물건별)'!E102</f>
        <v>#REF!</v>
      </c>
    </row>
    <row r="703" spans="1:1">
      <c r="A703" s="159" t="e">
        <f>'(소유자물건별)'!E103</f>
        <v>#REF!</v>
      </c>
    </row>
    <row r="704" spans="1:1">
      <c r="A704" s="159" t="e">
        <f>'(소유자물건별)'!E104</f>
        <v>#REF!</v>
      </c>
    </row>
    <row r="705" spans="1:1">
      <c r="A705" s="159" t="e">
        <f>'(소유자물건별)'!E105</f>
        <v>#REF!</v>
      </c>
    </row>
    <row r="706" spans="1:1">
      <c r="A706" s="159" t="e">
        <f>'(소유자물건별)'!E106</f>
        <v>#REF!</v>
      </c>
    </row>
    <row r="707" spans="1:1">
      <c r="A707" s="159" t="e">
        <f>'(소유자물건별)'!E107</f>
        <v>#REF!</v>
      </c>
    </row>
    <row r="708" spans="1:1">
      <c r="A708" s="159" t="e">
        <f>'(소유자물건별)'!E108</f>
        <v>#REF!</v>
      </c>
    </row>
    <row r="709" spans="1:1">
      <c r="A709" s="159" t="e">
        <f>'(소유자물건별)'!E109</f>
        <v>#REF!</v>
      </c>
    </row>
    <row r="710" spans="1:1">
      <c r="A710" s="159" t="e">
        <f>'(소유자물건별)'!E110</f>
        <v>#REF!</v>
      </c>
    </row>
    <row r="711" spans="1:1">
      <c r="A711" s="159" t="e">
        <f>'(소유자물건별)'!E111</f>
        <v>#REF!</v>
      </c>
    </row>
    <row r="712" spans="1:1">
      <c r="A712" s="159" t="e">
        <f>'(소유자물건별)'!E112</f>
        <v>#REF!</v>
      </c>
    </row>
    <row r="713" spans="1:1">
      <c r="A713" s="159" t="e">
        <f>'(소유자물건별)'!E113</f>
        <v>#REF!</v>
      </c>
    </row>
    <row r="714" spans="1:1">
      <c r="A714" s="159" t="e">
        <f>'(소유자물건별)'!E114</f>
        <v>#REF!</v>
      </c>
    </row>
    <row r="715" spans="1:1">
      <c r="A715" s="159" t="e">
        <f>'(소유자물건별)'!E115</f>
        <v>#REF!</v>
      </c>
    </row>
    <row r="716" spans="1:1">
      <c r="A716" s="159" t="e">
        <f>'(소유자물건별)'!E116</f>
        <v>#REF!</v>
      </c>
    </row>
    <row r="717" spans="1:1">
      <c r="A717" s="159" t="e">
        <f>'(소유자물건별)'!E117</f>
        <v>#REF!</v>
      </c>
    </row>
    <row r="718" spans="1:1">
      <c r="A718" s="159" t="e">
        <f>'(소유자물건별)'!E118</f>
        <v>#REF!</v>
      </c>
    </row>
    <row r="719" spans="1:1">
      <c r="A719" s="159" t="e">
        <f>'(소유자물건별)'!E119</f>
        <v>#REF!</v>
      </c>
    </row>
    <row r="720" spans="1:1">
      <c r="A720" s="159" t="e">
        <f>'(소유자물건별)'!E120</f>
        <v>#REF!</v>
      </c>
    </row>
    <row r="721" spans="1:1">
      <c r="A721" s="159" t="e">
        <f>'(소유자물건별)'!E121</f>
        <v>#REF!</v>
      </c>
    </row>
    <row r="722" spans="1:1">
      <c r="A722" s="159" t="e">
        <f>'(소유자물건별)'!E122</f>
        <v>#REF!</v>
      </c>
    </row>
    <row r="723" spans="1:1">
      <c r="A723" s="159" t="e">
        <f>'(소유자물건별)'!E123</f>
        <v>#REF!</v>
      </c>
    </row>
    <row r="724" spans="1:1">
      <c r="A724" s="159" t="e">
        <f>'(소유자물건별)'!E124</f>
        <v>#REF!</v>
      </c>
    </row>
    <row r="725" spans="1:1">
      <c r="A725" s="159" t="e">
        <f>'(소유자물건별)'!E125</f>
        <v>#REF!</v>
      </c>
    </row>
    <row r="726" spans="1:1">
      <c r="A726" s="159" t="e">
        <f>'(소유자물건별)'!E126</f>
        <v>#REF!</v>
      </c>
    </row>
    <row r="727" spans="1:1">
      <c r="A727" s="159" t="e">
        <f>'(소유자물건별)'!E127</f>
        <v>#REF!</v>
      </c>
    </row>
    <row r="728" spans="1:1">
      <c r="A728" s="159" t="e">
        <f>'(소유자물건별)'!E128</f>
        <v>#REF!</v>
      </c>
    </row>
    <row r="729" spans="1:1">
      <c r="A729" s="159" t="e">
        <f>'(소유자물건별)'!E129</f>
        <v>#REF!</v>
      </c>
    </row>
    <row r="730" spans="1:1">
      <c r="A730" s="159" t="e">
        <f>'(소유자물건별)'!E130</f>
        <v>#REF!</v>
      </c>
    </row>
    <row r="731" spans="1:1">
      <c r="A731" s="159" t="e">
        <f>'(소유자물건별)'!E131</f>
        <v>#REF!</v>
      </c>
    </row>
    <row r="732" spans="1:1">
      <c r="A732" s="159" t="e">
        <f>'(소유자물건별)'!E132</f>
        <v>#REF!</v>
      </c>
    </row>
    <row r="733" spans="1:1">
      <c r="A733" s="159" t="e">
        <f>'(소유자물건별)'!E133</f>
        <v>#REF!</v>
      </c>
    </row>
    <row r="734" spans="1:1">
      <c r="A734" s="159" t="e">
        <f>'(소유자물건별)'!E134</f>
        <v>#REF!</v>
      </c>
    </row>
    <row r="735" spans="1:1">
      <c r="A735" s="159" t="e">
        <f>'(소유자물건별)'!E135</f>
        <v>#REF!</v>
      </c>
    </row>
    <row r="736" spans="1:1">
      <c r="A736" s="159" t="e">
        <f>'(소유자물건별)'!E136</f>
        <v>#REF!</v>
      </c>
    </row>
    <row r="737" spans="1:1">
      <c r="A737" s="159" t="e">
        <f>'(소유자물건별)'!E137</f>
        <v>#REF!</v>
      </c>
    </row>
    <row r="738" spans="1:1">
      <c r="A738" s="159" t="e">
        <f>'(소유자물건별)'!E138</f>
        <v>#REF!</v>
      </c>
    </row>
    <row r="739" spans="1:1">
      <c r="A739" s="159" t="e">
        <f>'(소유자물건별)'!E139</f>
        <v>#REF!</v>
      </c>
    </row>
    <row r="740" spans="1:1">
      <c r="A740" s="159" t="e">
        <f>'(소유자물건별)'!E140</f>
        <v>#REF!</v>
      </c>
    </row>
    <row r="741" spans="1:1">
      <c r="A741" s="159" t="e">
        <f>'(소유자물건별)'!E141</f>
        <v>#REF!</v>
      </c>
    </row>
    <row r="742" spans="1:1">
      <c r="A742" s="159" t="e">
        <f>'(소유자물건별)'!E142</f>
        <v>#REF!</v>
      </c>
    </row>
    <row r="743" spans="1:1">
      <c r="A743" s="159" t="e">
        <f>'(소유자물건별)'!E143</f>
        <v>#REF!</v>
      </c>
    </row>
    <row r="744" spans="1:1">
      <c r="A744" s="159" t="e">
        <f>'(소유자물건별)'!E144</f>
        <v>#REF!</v>
      </c>
    </row>
    <row r="745" spans="1:1">
      <c r="A745" s="159" t="e">
        <f>'(소유자물건별)'!E145</f>
        <v>#REF!</v>
      </c>
    </row>
    <row r="746" spans="1:1">
      <c r="A746" s="159" t="e">
        <f>'(소유자물건별)'!E146</f>
        <v>#REF!</v>
      </c>
    </row>
    <row r="747" spans="1:1">
      <c r="A747" s="159" t="e">
        <f>'(소유자물건별)'!E147</f>
        <v>#REF!</v>
      </c>
    </row>
    <row r="748" spans="1:1">
      <c r="A748" s="159" t="e">
        <f>'(소유자물건별)'!E148</f>
        <v>#REF!</v>
      </c>
    </row>
    <row r="749" spans="1:1">
      <c r="A749" s="159" t="e">
        <f>'(소유자물건별)'!E149</f>
        <v>#REF!</v>
      </c>
    </row>
    <row r="750" spans="1:1">
      <c r="A750" s="159" t="e">
        <f>'(소유자물건별)'!E150</f>
        <v>#REF!</v>
      </c>
    </row>
    <row r="751" spans="1:1">
      <c r="A751" s="159" t="e">
        <f>'(소유자물건별)'!E151</f>
        <v>#REF!</v>
      </c>
    </row>
    <row r="752" spans="1:1">
      <c r="A752" s="159" t="e">
        <f>'(소유자물건별)'!F2</f>
        <v>#REF!</v>
      </c>
    </row>
    <row r="753" spans="1:1">
      <c r="A753" s="159" t="e">
        <f>'(소유자물건별)'!F3</f>
        <v>#REF!</v>
      </c>
    </row>
    <row r="754" spans="1:1">
      <c r="A754" s="159" t="e">
        <f>'(소유자물건별)'!F4</f>
        <v>#REF!</v>
      </c>
    </row>
    <row r="755" spans="1:1">
      <c r="A755" s="159" t="e">
        <f>'(소유자물건별)'!F5</f>
        <v>#REF!</v>
      </c>
    </row>
    <row r="756" spans="1:1">
      <c r="A756" s="159" t="e">
        <f>'(소유자물건별)'!F6</f>
        <v>#REF!</v>
      </c>
    </row>
    <row r="757" spans="1:1">
      <c r="A757" s="159" t="e">
        <f>'(소유자물건별)'!F7</f>
        <v>#REF!</v>
      </c>
    </row>
    <row r="758" spans="1:1">
      <c r="A758" s="159" t="e">
        <f>'(소유자물건별)'!F8</f>
        <v>#REF!</v>
      </c>
    </row>
    <row r="759" spans="1:1">
      <c r="A759" s="159" t="e">
        <f>'(소유자물건별)'!F9</f>
        <v>#REF!</v>
      </c>
    </row>
    <row r="760" spans="1:1">
      <c r="A760" s="159" t="e">
        <f>'(소유자물건별)'!F10</f>
        <v>#REF!</v>
      </c>
    </row>
    <row r="761" spans="1:1">
      <c r="A761" s="159" t="e">
        <f>'(소유자물건별)'!F11</f>
        <v>#REF!</v>
      </c>
    </row>
    <row r="762" spans="1:1">
      <c r="A762" s="159" t="e">
        <f>'(소유자물건별)'!F12</f>
        <v>#REF!</v>
      </c>
    </row>
    <row r="763" spans="1:1">
      <c r="A763" s="159" t="e">
        <f>'(소유자물건별)'!F13</f>
        <v>#REF!</v>
      </c>
    </row>
    <row r="764" spans="1:1">
      <c r="A764" s="159" t="e">
        <f>'(소유자물건별)'!F14</f>
        <v>#REF!</v>
      </c>
    </row>
    <row r="765" spans="1:1">
      <c r="A765" s="159" t="e">
        <f>'(소유자물건별)'!F15</f>
        <v>#REF!</v>
      </c>
    </row>
    <row r="766" spans="1:1">
      <c r="A766" s="159" t="e">
        <f>'(소유자물건별)'!F16</f>
        <v>#REF!</v>
      </c>
    </row>
    <row r="767" spans="1:1">
      <c r="A767" s="159" t="e">
        <f>'(소유자물건별)'!F17</f>
        <v>#REF!</v>
      </c>
    </row>
    <row r="768" spans="1:1">
      <c r="A768" s="159" t="e">
        <f>'(소유자물건별)'!F18</f>
        <v>#REF!</v>
      </c>
    </row>
    <row r="769" spans="1:1">
      <c r="A769" s="159" t="e">
        <f>'(소유자물건별)'!F19</f>
        <v>#REF!</v>
      </c>
    </row>
    <row r="770" spans="1:1">
      <c r="A770" s="159" t="e">
        <f>'(소유자물건별)'!F20</f>
        <v>#REF!</v>
      </c>
    </row>
    <row r="771" spans="1:1">
      <c r="A771" s="159" t="e">
        <f>'(소유자물건별)'!F21</f>
        <v>#REF!</v>
      </c>
    </row>
    <row r="772" spans="1:1">
      <c r="A772" s="159" t="e">
        <f>'(소유자물건별)'!F22</f>
        <v>#REF!</v>
      </c>
    </row>
    <row r="773" spans="1:1">
      <c r="A773" s="159" t="e">
        <f>'(소유자물건별)'!F23</f>
        <v>#REF!</v>
      </c>
    </row>
    <row r="774" spans="1:1">
      <c r="A774" s="159" t="e">
        <f>'(소유자물건별)'!F24</f>
        <v>#REF!</v>
      </c>
    </row>
    <row r="775" spans="1:1">
      <c r="A775" s="159" t="e">
        <f>'(소유자물건별)'!F25</f>
        <v>#REF!</v>
      </c>
    </row>
    <row r="776" spans="1:1">
      <c r="A776" s="159" t="e">
        <f>'(소유자물건별)'!F26</f>
        <v>#REF!</v>
      </c>
    </row>
    <row r="777" spans="1:1">
      <c r="A777" s="159" t="e">
        <f>'(소유자물건별)'!F27</f>
        <v>#REF!</v>
      </c>
    </row>
    <row r="778" spans="1:1">
      <c r="A778" s="159" t="e">
        <f>'(소유자물건별)'!F28</f>
        <v>#REF!</v>
      </c>
    </row>
    <row r="779" spans="1:1">
      <c r="A779" s="159" t="e">
        <f>'(소유자물건별)'!F29</f>
        <v>#REF!</v>
      </c>
    </row>
    <row r="780" spans="1:1">
      <c r="A780" s="159" t="e">
        <f>'(소유자물건별)'!F30</f>
        <v>#REF!</v>
      </c>
    </row>
    <row r="781" spans="1:1">
      <c r="A781" s="159" t="e">
        <f>'(소유자물건별)'!F31</f>
        <v>#REF!</v>
      </c>
    </row>
    <row r="782" spans="1:1">
      <c r="A782" s="159" t="e">
        <f>'(소유자물건별)'!F32</f>
        <v>#REF!</v>
      </c>
    </row>
    <row r="783" spans="1:1">
      <c r="A783" s="159" t="e">
        <f>'(소유자물건별)'!F33</f>
        <v>#REF!</v>
      </c>
    </row>
    <row r="784" spans="1:1">
      <c r="A784" s="159" t="e">
        <f>'(소유자물건별)'!F34</f>
        <v>#REF!</v>
      </c>
    </row>
    <row r="785" spans="1:1">
      <c r="A785" s="159" t="e">
        <f>'(소유자물건별)'!F35</f>
        <v>#REF!</v>
      </c>
    </row>
    <row r="786" spans="1:1">
      <c r="A786" s="159" t="e">
        <f>'(소유자물건별)'!F36</f>
        <v>#REF!</v>
      </c>
    </row>
    <row r="787" spans="1:1">
      <c r="A787" s="159" t="e">
        <f>'(소유자물건별)'!F37</f>
        <v>#REF!</v>
      </c>
    </row>
    <row r="788" spans="1:1">
      <c r="A788" s="159" t="e">
        <f>'(소유자물건별)'!F38</f>
        <v>#REF!</v>
      </c>
    </row>
    <row r="789" spans="1:1">
      <c r="A789" s="159" t="e">
        <f>'(소유자물건별)'!F39</f>
        <v>#REF!</v>
      </c>
    </row>
    <row r="790" spans="1:1">
      <c r="A790" s="159" t="e">
        <f>'(소유자물건별)'!F40</f>
        <v>#REF!</v>
      </c>
    </row>
    <row r="791" spans="1:1">
      <c r="A791" s="159" t="e">
        <f>'(소유자물건별)'!F41</f>
        <v>#REF!</v>
      </c>
    </row>
    <row r="792" spans="1:1">
      <c r="A792" s="159" t="e">
        <f>'(소유자물건별)'!F42</f>
        <v>#REF!</v>
      </c>
    </row>
    <row r="793" spans="1:1">
      <c r="A793" s="159" t="e">
        <f>'(소유자물건별)'!F43</f>
        <v>#REF!</v>
      </c>
    </row>
    <row r="794" spans="1:1">
      <c r="A794" s="159" t="e">
        <f>'(소유자물건별)'!F44</f>
        <v>#REF!</v>
      </c>
    </row>
    <row r="795" spans="1:1">
      <c r="A795" s="159" t="e">
        <f>'(소유자물건별)'!F45</f>
        <v>#REF!</v>
      </c>
    </row>
    <row r="796" spans="1:1">
      <c r="A796" s="159" t="e">
        <f>'(소유자물건별)'!F46</f>
        <v>#REF!</v>
      </c>
    </row>
    <row r="797" spans="1:1">
      <c r="A797" s="159" t="e">
        <f>'(소유자물건별)'!F47</f>
        <v>#REF!</v>
      </c>
    </row>
    <row r="798" spans="1:1">
      <c r="A798" s="159" t="e">
        <f>'(소유자물건별)'!F48</f>
        <v>#REF!</v>
      </c>
    </row>
    <row r="799" spans="1:1">
      <c r="A799" s="159" t="e">
        <f>'(소유자물건별)'!F49</f>
        <v>#REF!</v>
      </c>
    </row>
    <row r="800" spans="1:1">
      <c r="A800" s="159" t="e">
        <f>'(소유자물건별)'!F50</f>
        <v>#REF!</v>
      </c>
    </row>
    <row r="801" spans="1:1">
      <c r="A801" s="159" t="e">
        <f>'(소유자물건별)'!F51</f>
        <v>#REF!</v>
      </c>
    </row>
    <row r="802" spans="1:1">
      <c r="A802" s="159" t="e">
        <f>'(소유자물건별)'!F52</f>
        <v>#REF!</v>
      </c>
    </row>
    <row r="803" spans="1:1">
      <c r="A803" s="159" t="e">
        <f>'(소유자물건별)'!F53</f>
        <v>#REF!</v>
      </c>
    </row>
    <row r="804" spans="1:1">
      <c r="A804" s="159" t="e">
        <f>'(소유자물건별)'!F54</f>
        <v>#REF!</v>
      </c>
    </row>
    <row r="805" spans="1:1">
      <c r="A805" s="159" t="e">
        <f>'(소유자물건별)'!F55</f>
        <v>#REF!</v>
      </c>
    </row>
    <row r="806" spans="1:1">
      <c r="A806" s="159" t="e">
        <f>'(소유자물건별)'!F56</f>
        <v>#REF!</v>
      </c>
    </row>
    <row r="807" spans="1:1">
      <c r="A807" s="159" t="e">
        <f>'(소유자물건별)'!F57</f>
        <v>#REF!</v>
      </c>
    </row>
    <row r="808" spans="1:1">
      <c r="A808" s="159" t="e">
        <f>'(소유자물건별)'!F58</f>
        <v>#REF!</v>
      </c>
    </row>
    <row r="809" spans="1:1">
      <c r="A809" s="159" t="e">
        <f>'(소유자물건별)'!F59</f>
        <v>#REF!</v>
      </c>
    </row>
    <row r="810" spans="1:1">
      <c r="A810" s="159" t="e">
        <f>'(소유자물건별)'!F60</f>
        <v>#REF!</v>
      </c>
    </row>
    <row r="811" spans="1:1">
      <c r="A811" s="159" t="e">
        <f>'(소유자물건별)'!F61</f>
        <v>#REF!</v>
      </c>
    </row>
    <row r="812" spans="1:1">
      <c r="A812" s="159" t="e">
        <f>'(소유자물건별)'!F62</f>
        <v>#REF!</v>
      </c>
    </row>
    <row r="813" spans="1:1">
      <c r="A813" s="159" t="e">
        <f>'(소유자물건별)'!F63</f>
        <v>#REF!</v>
      </c>
    </row>
    <row r="814" spans="1:1">
      <c r="A814" s="159" t="e">
        <f>'(소유자물건별)'!F64</f>
        <v>#REF!</v>
      </c>
    </row>
    <row r="815" spans="1:1">
      <c r="A815" s="159" t="e">
        <f>'(소유자물건별)'!F65</f>
        <v>#REF!</v>
      </c>
    </row>
    <row r="816" spans="1:1">
      <c r="A816" s="159" t="e">
        <f>'(소유자물건별)'!F66</f>
        <v>#REF!</v>
      </c>
    </row>
    <row r="817" spans="1:1">
      <c r="A817" s="159" t="e">
        <f>'(소유자물건별)'!F67</f>
        <v>#REF!</v>
      </c>
    </row>
    <row r="818" spans="1:1">
      <c r="A818" s="159" t="e">
        <f>'(소유자물건별)'!F68</f>
        <v>#REF!</v>
      </c>
    </row>
    <row r="819" spans="1:1">
      <c r="A819" s="159" t="e">
        <f>'(소유자물건별)'!F69</f>
        <v>#REF!</v>
      </c>
    </row>
    <row r="820" spans="1:1">
      <c r="A820" s="159" t="e">
        <f>'(소유자물건별)'!F70</f>
        <v>#REF!</v>
      </c>
    </row>
    <row r="821" spans="1:1">
      <c r="A821" s="159" t="e">
        <f>'(소유자물건별)'!F71</f>
        <v>#REF!</v>
      </c>
    </row>
    <row r="822" spans="1:1">
      <c r="A822" s="159" t="e">
        <f>'(소유자물건별)'!F72</f>
        <v>#REF!</v>
      </c>
    </row>
    <row r="823" spans="1:1">
      <c r="A823" s="159" t="e">
        <f>'(소유자물건별)'!F73</f>
        <v>#REF!</v>
      </c>
    </row>
    <row r="824" spans="1:1">
      <c r="A824" s="159" t="e">
        <f>'(소유자물건별)'!F74</f>
        <v>#REF!</v>
      </c>
    </row>
    <row r="825" spans="1:1">
      <c r="A825" s="159" t="e">
        <f>'(소유자물건별)'!F75</f>
        <v>#REF!</v>
      </c>
    </row>
    <row r="826" spans="1:1">
      <c r="A826" s="159" t="e">
        <f>'(소유자물건별)'!F76</f>
        <v>#REF!</v>
      </c>
    </row>
    <row r="827" spans="1:1">
      <c r="A827" s="159" t="e">
        <f>'(소유자물건별)'!F77</f>
        <v>#REF!</v>
      </c>
    </row>
    <row r="828" spans="1:1">
      <c r="A828" s="159" t="e">
        <f>'(소유자물건별)'!F78</f>
        <v>#REF!</v>
      </c>
    </row>
    <row r="829" spans="1:1">
      <c r="A829" s="159" t="e">
        <f>'(소유자물건별)'!F79</f>
        <v>#REF!</v>
      </c>
    </row>
    <row r="830" spans="1:1">
      <c r="A830" s="159" t="e">
        <f>'(소유자물건별)'!F80</f>
        <v>#REF!</v>
      </c>
    </row>
    <row r="831" spans="1:1">
      <c r="A831" s="159" t="e">
        <f>'(소유자물건별)'!F81</f>
        <v>#REF!</v>
      </c>
    </row>
    <row r="832" spans="1:1">
      <c r="A832" s="159" t="e">
        <f>'(소유자물건별)'!F82</f>
        <v>#REF!</v>
      </c>
    </row>
    <row r="833" spans="1:1">
      <c r="A833" s="159" t="e">
        <f>'(소유자물건별)'!F83</f>
        <v>#REF!</v>
      </c>
    </row>
    <row r="834" spans="1:1">
      <c r="A834" s="159" t="e">
        <f>'(소유자물건별)'!F84</f>
        <v>#REF!</v>
      </c>
    </row>
    <row r="835" spans="1:1">
      <c r="A835" s="159" t="e">
        <f>'(소유자물건별)'!F85</f>
        <v>#REF!</v>
      </c>
    </row>
    <row r="836" spans="1:1">
      <c r="A836" s="159" t="e">
        <f>'(소유자물건별)'!F86</f>
        <v>#REF!</v>
      </c>
    </row>
    <row r="837" spans="1:1">
      <c r="A837" s="159" t="e">
        <f>'(소유자물건별)'!F87</f>
        <v>#REF!</v>
      </c>
    </row>
    <row r="838" spans="1:1">
      <c r="A838" s="159" t="e">
        <f>'(소유자물건별)'!F88</f>
        <v>#REF!</v>
      </c>
    </row>
    <row r="839" spans="1:1">
      <c r="A839" s="159" t="e">
        <f>'(소유자물건별)'!F89</f>
        <v>#REF!</v>
      </c>
    </row>
    <row r="840" spans="1:1">
      <c r="A840" s="159" t="e">
        <f>'(소유자물건별)'!F90</f>
        <v>#REF!</v>
      </c>
    </row>
    <row r="841" spans="1:1">
      <c r="A841" s="159" t="e">
        <f>'(소유자물건별)'!F91</f>
        <v>#REF!</v>
      </c>
    </row>
    <row r="842" spans="1:1">
      <c r="A842" s="159" t="e">
        <f>'(소유자물건별)'!F92</f>
        <v>#REF!</v>
      </c>
    </row>
    <row r="843" spans="1:1">
      <c r="A843" s="159" t="e">
        <f>'(소유자물건별)'!F93</f>
        <v>#REF!</v>
      </c>
    </row>
    <row r="844" spans="1:1">
      <c r="A844" s="159" t="e">
        <f>'(소유자물건별)'!F94</f>
        <v>#REF!</v>
      </c>
    </row>
    <row r="845" spans="1:1">
      <c r="A845" s="159" t="e">
        <f>'(소유자물건별)'!F95</f>
        <v>#REF!</v>
      </c>
    </row>
    <row r="846" spans="1:1">
      <c r="A846" s="159" t="e">
        <f>'(소유자물건별)'!F96</f>
        <v>#REF!</v>
      </c>
    </row>
    <row r="847" spans="1:1">
      <c r="A847" s="159" t="e">
        <f>'(소유자물건별)'!F97</f>
        <v>#REF!</v>
      </c>
    </row>
    <row r="848" spans="1:1">
      <c r="A848" s="159" t="e">
        <f>'(소유자물건별)'!F98</f>
        <v>#REF!</v>
      </c>
    </row>
    <row r="849" spans="1:1">
      <c r="A849" s="159" t="e">
        <f>'(소유자물건별)'!F99</f>
        <v>#REF!</v>
      </c>
    </row>
    <row r="850" spans="1:1">
      <c r="A850" s="159" t="e">
        <f>'(소유자물건별)'!F100</f>
        <v>#REF!</v>
      </c>
    </row>
    <row r="851" spans="1:1">
      <c r="A851" s="159" t="e">
        <f>'(소유자물건별)'!F101</f>
        <v>#REF!</v>
      </c>
    </row>
    <row r="852" spans="1:1">
      <c r="A852" s="159" t="e">
        <f>'(소유자물건별)'!F102</f>
        <v>#REF!</v>
      </c>
    </row>
    <row r="853" spans="1:1">
      <c r="A853" s="159" t="e">
        <f>'(소유자물건별)'!F103</f>
        <v>#REF!</v>
      </c>
    </row>
    <row r="854" spans="1:1">
      <c r="A854" s="159" t="e">
        <f>'(소유자물건별)'!F104</f>
        <v>#REF!</v>
      </c>
    </row>
    <row r="855" spans="1:1">
      <c r="A855" s="159" t="e">
        <f>'(소유자물건별)'!F105</f>
        <v>#REF!</v>
      </c>
    </row>
    <row r="856" spans="1:1">
      <c r="A856" s="159" t="e">
        <f>'(소유자물건별)'!F106</f>
        <v>#REF!</v>
      </c>
    </row>
    <row r="857" spans="1:1">
      <c r="A857" s="159" t="e">
        <f>'(소유자물건별)'!F107</f>
        <v>#REF!</v>
      </c>
    </row>
    <row r="858" spans="1:1">
      <c r="A858" s="159" t="e">
        <f>'(소유자물건별)'!F108</f>
        <v>#REF!</v>
      </c>
    </row>
    <row r="859" spans="1:1">
      <c r="A859" s="159" t="e">
        <f>'(소유자물건별)'!F109</f>
        <v>#REF!</v>
      </c>
    </row>
    <row r="860" spans="1:1">
      <c r="A860" s="159" t="e">
        <f>'(소유자물건별)'!F110</f>
        <v>#REF!</v>
      </c>
    </row>
    <row r="861" spans="1:1">
      <c r="A861" s="159" t="e">
        <f>'(소유자물건별)'!F111</f>
        <v>#REF!</v>
      </c>
    </row>
    <row r="862" spans="1:1">
      <c r="A862" s="159" t="e">
        <f>'(소유자물건별)'!F112</f>
        <v>#REF!</v>
      </c>
    </row>
    <row r="863" spans="1:1">
      <c r="A863" s="159" t="e">
        <f>'(소유자물건별)'!F113</f>
        <v>#REF!</v>
      </c>
    </row>
    <row r="864" spans="1:1">
      <c r="A864" s="159" t="e">
        <f>'(소유자물건별)'!F114</f>
        <v>#REF!</v>
      </c>
    </row>
    <row r="865" spans="1:1">
      <c r="A865" s="159" t="e">
        <f>'(소유자물건별)'!F115</f>
        <v>#REF!</v>
      </c>
    </row>
    <row r="866" spans="1:1">
      <c r="A866" s="159" t="e">
        <f>'(소유자물건별)'!F116</f>
        <v>#REF!</v>
      </c>
    </row>
    <row r="867" spans="1:1">
      <c r="A867" s="159" t="e">
        <f>'(소유자물건별)'!F117</f>
        <v>#REF!</v>
      </c>
    </row>
    <row r="868" spans="1:1">
      <c r="A868" s="159" t="e">
        <f>'(소유자물건별)'!F118</f>
        <v>#REF!</v>
      </c>
    </row>
    <row r="869" spans="1:1">
      <c r="A869" s="159" t="e">
        <f>'(소유자물건별)'!F119</f>
        <v>#REF!</v>
      </c>
    </row>
    <row r="870" spans="1:1">
      <c r="A870" s="159" t="e">
        <f>'(소유자물건별)'!F120</f>
        <v>#REF!</v>
      </c>
    </row>
    <row r="871" spans="1:1">
      <c r="A871" s="159" t="e">
        <f>'(소유자물건별)'!F121</f>
        <v>#REF!</v>
      </c>
    </row>
    <row r="872" spans="1:1">
      <c r="A872" s="159" t="e">
        <f>'(소유자물건별)'!F122</f>
        <v>#REF!</v>
      </c>
    </row>
    <row r="873" spans="1:1">
      <c r="A873" s="159" t="e">
        <f>'(소유자물건별)'!F123</f>
        <v>#REF!</v>
      </c>
    </row>
    <row r="874" spans="1:1">
      <c r="A874" s="159" t="e">
        <f>'(소유자물건별)'!F124</f>
        <v>#REF!</v>
      </c>
    </row>
    <row r="875" spans="1:1">
      <c r="A875" s="159" t="e">
        <f>'(소유자물건별)'!F125</f>
        <v>#REF!</v>
      </c>
    </row>
    <row r="876" spans="1:1">
      <c r="A876" s="159" t="e">
        <f>'(소유자물건별)'!F126</f>
        <v>#REF!</v>
      </c>
    </row>
    <row r="877" spans="1:1">
      <c r="A877" s="159" t="e">
        <f>'(소유자물건별)'!F127</f>
        <v>#REF!</v>
      </c>
    </row>
    <row r="878" spans="1:1">
      <c r="A878" s="159" t="e">
        <f>'(소유자물건별)'!F128</f>
        <v>#REF!</v>
      </c>
    </row>
    <row r="879" spans="1:1">
      <c r="A879" s="159" t="e">
        <f>'(소유자물건별)'!F129</f>
        <v>#REF!</v>
      </c>
    </row>
    <row r="880" spans="1:1">
      <c r="A880" s="159" t="e">
        <f>'(소유자물건별)'!F130</f>
        <v>#REF!</v>
      </c>
    </row>
    <row r="881" spans="1:1">
      <c r="A881" s="159" t="e">
        <f>'(소유자물건별)'!F131</f>
        <v>#REF!</v>
      </c>
    </row>
    <row r="882" spans="1:1">
      <c r="A882" s="159" t="e">
        <f>'(소유자물건별)'!F132</f>
        <v>#REF!</v>
      </c>
    </row>
    <row r="883" spans="1:1">
      <c r="A883" s="159" t="e">
        <f>'(소유자물건별)'!F133</f>
        <v>#REF!</v>
      </c>
    </row>
    <row r="884" spans="1:1">
      <c r="A884" s="159" t="e">
        <f>'(소유자물건별)'!F134</f>
        <v>#REF!</v>
      </c>
    </row>
    <row r="885" spans="1:1">
      <c r="A885" s="159" t="e">
        <f>'(소유자물건별)'!F135</f>
        <v>#REF!</v>
      </c>
    </row>
    <row r="886" spans="1:1">
      <c r="A886" s="159" t="e">
        <f>'(소유자물건별)'!F136</f>
        <v>#REF!</v>
      </c>
    </row>
    <row r="887" spans="1:1">
      <c r="A887" s="159" t="e">
        <f>'(소유자물건별)'!F137</f>
        <v>#REF!</v>
      </c>
    </row>
    <row r="888" spans="1:1">
      <c r="A888" s="159" t="e">
        <f>'(소유자물건별)'!F138</f>
        <v>#REF!</v>
      </c>
    </row>
    <row r="889" spans="1:1">
      <c r="A889" s="159" t="e">
        <f>'(소유자물건별)'!F139</f>
        <v>#REF!</v>
      </c>
    </row>
    <row r="890" spans="1:1">
      <c r="A890" s="159" t="e">
        <f>'(소유자물건별)'!F140</f>
        <v>#REF!</v>
      </c>
    </row>
    <row r="891" spans="1:1">
      <c r="A891" s="159" t="e">
        <f>'(소유자물건별)'!F141</f>
        <v>#REF!</v>
      </c>
    </row>
    <row r="892" spans="1:1">
      <c r="A892" s="159" t="e">
        <f>'(소유자물건별)'!F142</f>
        <v>#REF!</v>
      </c>
    </row>
    <row r="893" spans="1:1">
      <c r="A893" s="159" t="e">
        <f>'(소유자물건별)'!F143</f>
        <v>#REF!</v>
      </c>
    </row>
    <row r="894" spans="1:1">
      <c r="A894" s="159" t="e">
        <f>'(소유자물건별)'!F144</f>
        <v>#REF!</v>
      </c>
    </row>
    <row r="895" spans="1:1">
      <c r="A895" s="159" t="e">
        <f>'(소유자물건별)'!F145</f>
        <v>#REF!</v>
      </c>
    </row>
    <row r="896" spans="1:1">
      <c r="A896" s="159" t="e">
        <f>'(소유자물건별)'!F146</f>
        <v>#REF!</v>
      </c>
    </row>
    <row r="897" spans="1:1">
      <c r="A897" s="159" t="e">
        <f>'(소유자물건별)'!F147</f>
        <v>#REF!</v>
      </c>
    </row>
    <row r="898" spans="1:1">
      <c r="A898" s="159" t="e">
        <f>'(소유자물건별)'!F148</f>
        <v>#REF!</v>
      </c>
    </row>
    <row r="899" spans="1:1">
      <c r="A899" s="159" t="e">
        <f>'(소유자물건별)'!F149</f>
        <v>#REF!</v>
      </c>
    </row>
    <row r="900" spans="1:1">
      <c r="A900" s="159" t="e">
        <f>'(소유자물건별)'!F150</f>
        <v>#REF!</v>
      </c>
    </row>
    <row r="901" spans="1:1">
      <c r="A901" s="159" t="e">
        <f>'(소유자물건별)'!F151</f>
        <v>#REF!</v>
      </c>
    </row>
    <row r="902" spans="1:1">
      <c r="A902" s="159" t="e">
        <f>'(소유자물건별)'!G2</f>
        <v>#REF!</v>
      </c>
    </row>
    <row r="903" spans="1:1">
      <c r="A903" s="159" t="e">
        <f>'(소유자물건별)'!G3</f>
        <v>#REF!</v>
      </c>
    </row>
    <row r="904" spans="1:1">
      <c r="A904" s="159" t="e">
        <f>'(소유자물건별)'!G4</f>
        <v>#REF!</v>
      </c>
    </row>
    <row r="905" spans="1:1">
      <c r="A905" s="159" t="e">
        <f>'(소유자물건별)'!G5</f>
        <v>#REF!</v>
      </c>
    </row>
    <row r="906" spans="1:1">
      <c r="A906" s="159" t="e">
        <f>'(소유자물건별)'!G6</f>
        <v>#REF!</v>
      </c>
    </row>
    <row r="907" spans="1:1">
      <c r="A907" s="159" t="e">
        <f>'(소유자물건별)'!G7</f>
        <v>#REF!</v>
      </c>
    </row>
    <row r="908" spans="1:1">
      <c r="A908" s="159" t="e">
        <f>'(소유자물건별)'!G8</f>
        <v>#REF!</v>
      </c>
    </row>
    <row r="909" spans="1:1">
      <c r="A909" s="159" t="e">
        <f>'(소유자물건별)'!G9</f>
        <v>#REF!</v>
      </c>
    </row>
    <row r="910" spans="1:1">
      <c r="A910" s="159" t="e">
        <f>'(소유자물건별)'!G10</f>
        <v>#REF!</v>
      </c>
    </row>
    <row r="911" spans="1:1">
      <c r="A911" s="159" t="e">
        <f>'(소유자물건별)'!G11</f>
        <v>#REF!</v>
      </c>
    </row>
    <row r="912" spans="1:1">
      <c r="A912" s="159" t="e">
        <f>'(소유자물건별)'!G12</f>
        <v>#REF!</v>
      </c>
    </row>
    <row r="913" spans="1:1">
      <c r="A913" s="159" t="e">
        <f>'(소유자물건별)'!G13</f>
        <v>#REF!</v>
      </c>
    </row>
    <row r="914" spans="1:1">
      <c r="A914" s="159" t="e">
        <f>'(소유자물건별)'!G14</f>
        <v>#REF!</v>
      </c>
    </row>
    <row r="915" spans="1:1">
      <c r="A915" s="159" t="e">
        <f>'(소유자물건별)'!G15</f>
        <v>#REF!</v>
      </c>
    </row>
    <row r="916" spans="1:1">
      <c r="A916" s="159" t="e">
        <f>'(소유자물건별)'!G16</f>
        <v>#REF!</v>
      </c>
    </row>
    <row r="917" spans="1:1">
      <c r="A917" s="159" t="e">
        <f>'(소유자물건별)'!G17</f>
        <v>#REF!</v>
      </c>
    </row>
    <row r="918" spans="1:1">
      <c r="A918" s="159" t="e">
        <f>'(소유자물건별)'!G18</f>
        <v>#REF!</v>
      </c>
    </row>
    <row r="919" spans="1:1">
      <c r="A919" s="159" t="e">
        <f>'(소유자물건별)'!G19</f>
        <v>#REF!</v>
      </c>
    </row>
    <row r="920" spans="1:1">
      <c r="A920" s="159" t="e">
        <f>'(소유자물건별)'!G20</f>
        <v>#REF!</v>
      </c>
    </row>
    <row r="921" spans="1:1">
      <c r="A921" s="159" t="e">
        <f>'(소유자물건별)'!G21</f>
        <v>#REF!</v>
      </c>
    </row>
    <row r="922" spans="1:1">
      <c r="A922" s="159" t="e">
        <f>'(소유자물건별)'!G22</f>
        <v>#REF!</v>
      </c>
    </row>
    <row r="923" spans="1:1">
      <c r="A923" s="159" t="e">
        <f>'(소유자물건별)'!G23</f>
        <v>#REF!</v>
      </c>
    </row>
    <row r="924" spans="1:1">
      <c r="A924" s="159" t="e">
        <f>'(소유자물건별)'!G24</f>
        <v>#REF!</v>
      </c>
    </row>
    <row r="925" spans="1:1">
      <c r="A925" s="159" t="e">
        <f>'(소유자물건별)'!G25</f>
        <v>#REF!</v>
      </c>
    </row>
    <row r="926" spans="1:1">
      <c r="A926" s="159" t="e">
        <f>'(소유자물건별)'!G26</f>
        <v>#REF!</v>
      </c>
    </row>
    <row r="927" spans="1:1">
      <c r="A927" s="159" t="e">
        <f>'(소유자물건별)'!G27</f>
        <v>#REF!</v>
      </c>
    </row>
    <row r="928" spans="1:1">
      <c r="A928" s="159" t="e">
        <f>'(소유자물건별)'!G28</f>
        <v>#REF!</v>
      </c>
    </row>
    <row r="929" spans="1:1">
      <c r="A929" s="159" t="e">
        <f>'(소유자물건별)'!G29</f>
        <v>#REF!</v>
      </c>
    </row>
    <row r="930" spans="1:1">
      <c r="A930" s="159" t="e">
        <f>'(소유자물건별)'!G30</f>
        <v>#REF!</v>
      </c>
    </row>
    <row r="931" spans="1:1">
      <c r="A931" s="159" t="e">
        <f>'(소유자물건별)'!G31</f>
        <v>#REF!</v>
      </c>
    </row>
    <row r="932" spans="1:1">
      <c r="A932" s="159" t="e">
        <f>'(소유자물건별)'!G32</f>
        <v>#REF!</v>
      </c>
    </row>
    <row r="933" spans="1:1">
      <c r="A933" s="159" t="e">
        <f>'(소유자물건별)'!G33</f>
        <v>#REF!</v>
      </c>
    </row>
    <row r="934" spans="1:1">
      <c r="A934" s="159" t="e">
        <f>'(소유자물건별)'!G34</f>
        <v>#REF!</v>
      </c>
    </row>
    <row r="935" spans="1:1">
      <c r="A935" s="159" t="e">
        <f>'(소유자물건별)'!G35</f>
        <v>#REF!</v>
      </c>
    </row>
    <row r="936" spans="1:1">
      <c r="A936" s="159" t="e">
        <f>'(소유자물건별)'!G36</f>
        <v>#REF!</v>
      </c>
    </row>
    <row r="937" spans="1:1">
      <c r="A937" s="159" t="e">
        <f>'(소유자물건별)'!G37</f>
        <v>#REF!</v>
      </c>
    </row>
    <row r="938" spans="1:1">
      <c r="A938" s="159" t="e">
        <f>'(소유자물건별)'!G38</f>
        <v>#REF!</v>
      </c>
    </row>
    <row r="939" spans="1:1">
      <c r="A939" s="159" t="e">
        <f>'(소유자물건별)'!G39</f>
        <v>#REF!</v>
      </c>
    </row>
    <row r="940" spans="1:1">
      <c r="A940" s="159" t="e">
        <f>'(소유자물건별)'!G40</f>
        <v>#REF!</v>
      </c>
    </row>
    <row r="941" spans="1:1">
      <c r="A941" s="159" t="e">
        <f>'(소유자물건별)'!G41</f>
        <v>#REF!</v>
      </c>
    </row>
    <row r="942" spans="1:1">
      <c r="A942" s="159" t="e">
        <f>'(소유자물건별)'!G42</f>
        <v>#REF!</v>
      </c>
    </row>
    <row r="943" spans="1:1">
      <c r="A943" s="159" t="e">
        <f>'(소유자물건별)'!G43</f>
        <v>#REF!</v>
      </c>
    </row>
    <row r="944" spans="1:1">
      <c r="A944" s="159" t="e">
        <f>'(소유자물건별)'!G44</f>
        <v>#REF!</v>
      </c>
    </row>
    <row r="945" spans="1:1">
      <c r="A945" s="159" t="e">
        <f>'(소유자물건별)'!G45</f>
        <v>#REF!</v>
      </c>
    </row>
    <row r="946" spans="1:1">
      <c r="A946" s="159" t="e">
        <f>'(소유자물건별)'!G46</f>
        <v>#REF!</v>
      </c>
    </row>
    <row r="947" spans="1:1">
      <c r="A947" s="159" t="e">
        <f>'(소유자물건별)'!G47</f>
        <v>#REF!</v>
      </c>
    </row>
    <row r="948" spans="1:1">
      <c r="A948" s="159" t="e">
        <f>'(소유자물건별)'!G48</f>
        <v>#REF!</v>
      </c>
    </row>
    <row r="949" spans="1:1">
      <c r="A949" s="159" t="e">
        <f>'(소유자물건별)'!G49</f>
        <v>#REF!</v>
      </c>
    </row>
    <row r="950" spans="1:1">
      <c r="A950" s="159" t="e">
        <f>'(소유자물건별)'!G50</f>
        <v>#REF!</v>
      </c>
    </row>
    <row r="951" spans="1:1">
      <c r="A951" s="159" t="e">
        <f>'(소유자물건별)'!G51</f>
        <v>#REF!</v>
      </c>
    </row>
    <row r="952" spans="1:1">
      <c r="A952" s="159" t="e">
        <f>'(소유자물건별)'!G52</f>
        <v>#REF!</v>
      </c>
    </row>
    <row r="953" spans="1:1">
      <c r="A953" s="159" t="e">
        <f>'(소유자물건별)'!G53</f>
        <v>#REF!</v>
      </c>
    </row>
    <row r="954" spans="1:1">
      <c r="A954" s="159" t="e">
        <f>'(소유자물건별)'!G54</f>
        <v>#REF!</v>
      </c>
    </row>
    <row r="955" spans="1:1">
      <c r="A955" s="159" t="e">
        <f>'(소유자물건별)'!G55</f>
        <v>#REF!</v>
      </c>
    </row>
    <row r="956" spans="1:1">
      <c r="A956" s="159" t="e">
        <f>'(소유자물건별)'!G56</f>
        <v>#REF!</v>
      </c>
    </row>
    <row r="957" spans="1:1">
      <c r="A957" s="159" t="e">
        <f>'(소유자물건별)'!G57</f>
        <v>#REF!</v>
      </c>
    </row>
    <row r="958" spans="1:1">
      <c r="A958" s="159" t="e">
        <f>'(소유자물건별)'!G58</f>
        <v>#REF!</v>
      </c>
    </row>
    <row r="959" spans="1:1">
      <c r="A959" s="159" t="e">
        <f>'(소유자물건별)'!G59</f>
        <v>#REF!</v>
      </c>
    </row>
    <row r="960" spans="1:1">
      <c r="A960" s="159" t="e">
        <f>'(소유자물건별)'!G60</f>
        <v>#REF!</v>
      </c>
    </row>
    <row r="961" spans="1:1">
      <c r="A961" s="159" t="e">
        <f>'(소유자물건별)'!G61</f>
        <v>#REF!</v>
      </c>
    </row>
    <row r="962" spans="1:1">
      <c r="A962" s="159" t="e">
        <f>'(소유자물건별)'!G62</f>
        <v>#REF!</v>
      </c>
    </row>
    <row r="963" spans="1:1">
      <c r="A963" s="159" t="e">
        <f>'(소유자물건별)'!G63</f>
        <v>#REF!</v>
      </c>
    </row>
    <row r="964" spans="1:1">
      <c r="A964" s="159" t="e">
        <f>'(소유자물건별)'!G64</f>
        <v>#REF!</v>
      </c>
    </row>
    <row r="965" spans="1:1">
      <c r="A965" s="159" t="e">
        <f>'(소유자물건별)'!G65</f>
        <v>#REF!</v>
      </c>
    </row>
    <row r="966" spans="1:1">
      <c r="A966" s="159" t="e">
        <f>'(소유자물건별)'!G66</f>
        <v>#REF!</v>
      </c>
    </row>
    <row r="967" spans="1:1">
      <c r="A967" s="159" t="e">
        <f>'(소유자물건별)'!G67</f>
        <v>#REF!</v>
      </c>
    </row>
    <row r="968" spans="1:1">
      <c r="A968" s="159" t="e">
        <f>'(소유자물건별)'!G68</f>
        <v>#REF!</v>
      </c>
    </row>
    <row r="969" spans="1:1">
      <c r="A969" s="159" t="e">
        <f>'(소유자물건별)'!G69</f>
        <v>#REF!</v>
      </c>
    </row>
    <row r="970" spans="1:1">
      <c r="A970" s="159" t="e">
        <f>'(소유자물건별)'!G70</f>
        <v>#REF!</v>
      </c>
    </row>
    <row r="971" spans="1:1">
      <c r="A971" s="159" t="e">
        <f>'(소유자물건별)'!G71</f>
        <v>#REF!</v>
      </c>
    </row>
    <row r="972" spans="1:1">
      <c r="A972" s="159" t="e">
        <f>'(소유자물건별)'!G72</f>
        <v>#REF!</v>
      </c>
    </row>
    <row r="973" spans="1:1">
      <c r="A973" s="159" t="e">
        <f>'(소유자물건별)'!G73</f>
        <v>#REF!</v>
      </c>
    </row>
    <row r="974" spans="1:1">
      <c r="A974" s="159" t="e">
        <f>'(소유자물건별)'!G74</f>
        <v>#REF!</v>
      </c>
    </row>
    <row r="975" spans="1:1">
      <c r="A975" s="159" t="e">
        <f>'(소유자물건별)'!G75</f>
        <v>#REF!</v>
      </c>
    </row>
    <row r="976" spans="1:1">
      <c r="A976" s="159" t="e">
        <f>'(소유자물건별)'!G76</f>
        <v>#REF!</v>
      </c>
    </row>
    <row r="977" spans="1:1">
      <c r="A977" s="159" t="e">
        <f>'(소유자물건별)'!G77</f>
        <v>#REF!</v>
      </c>
    </row>
    <row r="978" spans="1:1">
      <c r="A978" s="159" t="e">
        <f>'(소유자물건별)'!G78</f>
        <v>#REF!</v>
      </c>
    </row>
    <row r="979" spans="1:1">
      <c r="A979" s="159" t="e">
        <f>'(소유자물건별)'!G79</f>
        <v>#REF!</v>
      </c>
    </row>
    <row r="980" spans="1:1">
      <c r="A980" s="159" t="e">
        <f>'(소유자물건별)'!G80</f>
        <v>#REF!</v>
      </c>
    </row>
    <row r="981" spans="1:1">
      <c r="A981" s="159" t="e">
        <f>'(소유자물건별)'!G81</f>
        <v>#REF!</v>
      </c>
    </row>
    <row r="982" spans="1:1">
      <c r="A982" s="159" t="e">
        <f>'(소유자물건별)'!G82</f>
        <v>#REF!</v>
      </c>
    </row>
    <row r="983" spans="1:1">
      <c r="A983" s="159" t="e">
        <f>'(소유자물건별)'!G83</f>
        <v>#REF!</v>
      </c>
    </row>
    <row r="984" spans="1:1">
      <c r="A984" s="159" t="e">
        <f>'(소유자물건별)'!G84</f>
        <v>#REF!</v>
      </c>
    </row>
    <row r="985" spans="1:1">
      <c r="A985" s="159" t="e">
        <f>'(소유자물건별)'!G85</f>
        <v>#REF!</v>
      </c>
    </row>
    <row r="986" spans="1:1">
      <c r="A986" s="159" t="e">
        <f>'(소유자물건별)'!G86</f>
        <v>#REF!</v>
      </c>
    </row>
    <row r="987" spans="1:1">
      <c r="A987" s="159" t="e">
        <f>'(소유자물건별)'!G87</f>
        <v>#REF!</v>
      </c>
    </row>
    <row r="988" spans="1:1">
      <c r="A988" s="159" t="e">
        <f>'(소유자물건별)'!G88</f>
        <v>#REF!</v>
      </c>
    </row>
    <row r="989" spans="1:1">
      <c r="A989" s="159" t="e">
        <f>'(소유자물건별)'!G89</f>
        <v>#REF!</v>
      </c>
    </row>
    <row r="990" spans="1:1">
      <c r="A990" s="159" t="e">
        <f>'(소유자물건별)'!G90</f>
        <v>#REF!</v>
      </c>
    </row>
    <row r="991" spans="1:1">
      <c r="A991" s="159" t="e">
        <f>'(소유자물건별)'!G91</f>
        <v>#REF!</v>
      </c>
    </row>
    <row r="992" spans="1:1">
      <c r="A992" s="159" t="e">
        <f>'(소유자물건별)'!G92</f>
        <v>#REF!</v>
      </c>
    </row>
    <row r="993" spans="1:1">
      <c r="A993" s="159" t="e">
        <f>'(소유자물건별)'!G93</f>
        <v>#REF!</v>
      </c>
    </row>
    <row r="994" spans="1:1">
      <c r="A994" s="159" t="e">
        <f>'(소유자물건별)'!G94</f>
        <v>#REF!</v>
      </c>
    </row>
    <row r="995" spans="1:1">
      <c r="A995" s="159" t="e">
        <f>'(소유자물건별)'!G95</f>
        <v>#REF!</v>
      </c>
    </row>
    <row r="996" spans="1:1">
      <c r="A996" s="159" t="e">
        <f>'(소유자물건별)'!G96</f>
        <v>#REF!</v>
      </c>
    </row>
    <row r="997" spans="1:1">
      <c r="A997" s="159" t="e">
        <f>'(소유자물건별)'!G97</f>
        <v>#REF!</v>
      </c>
    </row>
    <row r="998" spans="1:1">
      <c r="A998" s="159" t="e">
        <f>'(소유자물건별)'!G98</f>
        <v>#REF!</v>
      </c>
    </row>
    <row r="999" spans="1:1">
      <c r="A999" s="159" t="e">
        <f>'(소유자물건별)'!G99</f>
        <v>#REF!</v>
      </c>
    </row>
    <row r="1000" spans="1:1">
      <c r="A1000" s="159" t="e">
        <f>'(소유자물건별)'!G100</f>
        <v>#REF!</v>
      </c>
    </row>
    <row r="1001" spans="1:1">
      <c r="A1001" s="159" t="e">
        <f>'(소유자물건별)'!G101</f>
        <v>#REF!</v>
      </c>
    </row>
    <row r="1002" spans="1:1">
      <c r="A1002" s="159" t="e">
        <f>'(소유자물건별)'!G102</f>
        <v>#REF!</v>
      </c>
    </row>
    <row r="1003" spans="1:1">
      <c r="A1003" s="159" t="e">
        <f>'(소유자물건별)'!G103</f>
        <v>#REF!</v>
      </c>
    </row>
    <row r="1004" spans="1:1">
      <c r="A1004" s="159" t="e">
        <f>'(소유자물건별)'!G104</f>
        <v>#REF!</v>
      </c>
    </row>
    <row r="1005" spans="1:1">
      <c r="A1005" s="159" t="e">
        <f>'(소유자물건별)'!G105</f>
        <v>#REF!</v>
      </c>
    </row>
    <row r="1006" spans="1:1">
      <c r="A1006" s="159" t="e">
        <f>'(소유자물건별)'!G106</f>
        <v>#REF!</v>
      </c>
    </row>
    <row r="1007" spans="1:1">
      <c r="A1007" s="159" t="e">
        <f>'(소유자물건별)'!G107</f>
        <v>#REF!</v>
      </c>
    </row>
    <row r="1008" spans="1:1">
      <c r="A1008" s="159" t="e">
        <f>'(소유자물건별)'!G108</f>
        <v>#REF!</v>
      </c>
    </row>
    <row r="1009" spans="1:1">
      <c r="A1009" s="159" t="e">
        <f>'(소유자물건별)'!G109</f>
        <v>#REF!</v>
      </c>
    </row>
    <row r="1010" spans="1:1">
      <c r="A1010" s="159" t="e">
        <f>'(소유자물건별)'!G110</f>
        <v>#REF!</v>
      </c>
    </row>
    <row r="1011" spans="1:1">
      <c r="A1011" s="159" t="e">
        <f>'(소유자물건별)'!G111</f>
        <v>#REF!</v>
      </c>
    </row>
    <row r="1012" spans="1:1">
      <c r="A1012" s="159" t="e">
        <f>'(소유자물건별)'!G112</f>
        <v>#REF!</v>
      </c>
    </row>
    <row r="1013" spans="1:1">
      <c r="A1013" s="159" t="e">
        <f>'(소유자물건별)'!G113</f>
        <v>#REF!</v>
      </c>
    </row>
    <row r="1014" spans="1:1">
      <c r="A1014" s="159" t="e">
        <f>'(소유자물건별)'!G114</f>
        <v>#REF!</v>
      </c>
    </row>
    <row r="1015" spans="1:1">
      <c r="A1015" s="159" t="e">
        <f>'(소유자물건별)'!G115</f>
        <v>#REF!</v>
      </c>
    </row>
    <row r="1016" spans="1:1">
      <c r="A1016" s="159" t="e">
        <f>'(소유자물건별)'!G116</f>
        <v>#REF!</v>
      </c>
    </row>
    <row r="1017" spans="1:1">
      <c r="A1017" s="159" t="e">
        <f>'(소유자물건별)'!G117</f>
        <v>#REF!</v>
      </c>
    </row>
    <row r="1018" spans="1:1">
      <c r="A1018" s="159" t="e">
        <f>'(소유자물건별)'!G118</f>
        <v>#REF!</v>
      </c>
    </row>
    <row r="1019" spans="1:1">
      <c r="A1019" s="159" t="e">
        <f>'(소유자물건별)'!G119</f>
        <v>#REF!</v>
      </c>
    </row>
    <row r="1020" spans="1:1">
      <c r="A1020" s="159" t="e">
        <f>'(소유자물건별)'!G120</f>
        <v>#REF!</v>
      </c>
    </row>
    <row r="1021" spans="1:1">
      <c r="A1021" s="159" t="e">
        <f>'(소유자물건별)'!G121</f>
        <v>#REF!</v>
      </c>
    </row>
    <row r="1022" spans="1:1">
      <c r="A1022" s="159" t="e">
        <f>'(소유자물건별)'!G122</f>
        <v>#REF!</v>
      </c>
    </row>
    <row r="1023" spans="1:1">
      <c r="A1023" s="159" t="e">
        <f>'(소유자물건별)'!G123</f>
        <v>#REF!</v>
      </c>
    </row>
    <row r="1024" spans="1:1">
      <c r="A1024" s="159" t="e">
        <f>'(소유자물건별)'!G124</f>
        <v>#REF!</v>
      </c>
    </row>
    <row r="1025" spans="1:1">
      <c r="A1025" s="159" t="e">
        <f>'(소유자물건별)'!G125</f>
        <v>#REF!</v>
      </c>
    </row>
    <row r="1026" spans="1:1">
      <c r="A1026" s="159" t="e">
        <f>'(소유자물건별)'!G126</f>
        <v>#REF!</v>
      </c>
    </row>
    <row r="1027" spans="1:1">
      <c r="A1027" s="159" t="e">
        <f>'(소유자물건별)'!G127</f>
        <v>#REF!</v>
      </c>
    </row>
    <row r="1028" spans="1:1">
      <c r="A1028" s="159" t="e">
        <f>'(소유자물건별)'!G128</f>
        <v>#REF!</v>
      </c>
    </row>
    <row r="1029" spans="1:1">
      <c r="A1029" s="159" t="e">
        <f>'(소유자물건별)'!G129</f>
        <v>#REF!</v>
      </c>
    </row>
    <row r="1030" spans="1:1">
      <c r="A1030" s="159" t="e">
        <f>'(소유자물건별)'!G130</f>
        <v>#REF!</v>
      </c>
    </row>
    <row r="1031" spans="1:1">
      <c r="A1031" s="159" t="e">
        <f>'(소유자물건별)'!G131</f>
        <v>#REF!</v>
      </c>
    </row>
    <row r="1032" spans="1:1">
      <c r="A1032" s="159" t="e">
        <f>'(소유자물건별)'!G132</f>
        <v>#REF!</v>
      </c>
    </row>
    <row r="1033" spans="1:1">
      <c r="A1033" s="159" t="e">
        <f>'(소유자물건별)'!G133</f>
        <v>#REF!</v>
      </c>
    </row>
    <row r="1034" spans="1:1">
      <c r="A1034" s="159" t="e">
        <f>'(소유자물건별)'!G134</f>
        <v>#REF!</v>
      </c>
    </row>
    <row r="1035" spans="1:1">
      <c r="A1035" s="159" t="e">
        <f>'(소유자물건별)'!G135</f>
        <v>#REF!</v>
      </c>
    </row>
    <row r="1036" spans="1:1">
      <c r="A1036" s="159" t="e">
        <f>'(소유자물건별)'!G136</f>
        <v>#REF!</v>
      </c>
    </row>
    <row r="1037" spans="1:1">
      <c r="A1037" s="159" t="e">
        <f>'(소유자물건별)'!G137</f>
        <v>#REF!</v>
      </c>
    </row>
    <row r="1038" spans="1:1">
      <c r="A1038" s="159" t="e">
        <f>'(소유자물건별)'!G138</f>
        <v>#REF!</v>
      </c>
    </row>
    <row r="1039" spans="1:1">
      <c r="A1039" s="159" t="e">
        <f>'(소유자물건별)'!G139</f>
        <v>#REF!</v>
      </c>
    </row>
    <row r="1040" spans="1:1">
      <c r="A1040" s="159" t="e">
        <f>'(소유자물건별)'!G140</f>
        <v>#REF!</v>
      </c>
    </row>
    <row r="1041" spans="1:1">
      <c r="A1041" s="159" t="e">
        <f>'(소유자물건별)'!G141</f>
        <v>#REF!</v>
      </c>
    </row>
    <row r="1042" spans="1:1">
      <c r="A1042" s="159" t="e">
        <f>'(소유자물건별)'!G142</f>
        <v>#REF!</v>
      </c>
    </row>
    <row r="1043" spans="1:1">
      <c r="A1043" s="159" t="e">
        <f>'(소유자물건별)'!G143</f>
        <v>#REF!</v>
      </c>
    </row>
    <row r="1044" spans="1:1">
      <c r="A1044" s="159" t="e">
        <f>'(소유자물건별)'!G144</f>
        <v>#REF!</v>
      </c>
    </row>
    <row r="1045" spans="1:1">
      <c r="A1045" s="159" t="e">
        <f>'(소유자물건별)'!G145</f>
        <v>#REF!</v>
      </c>
    </row>
    <row r="1046" spans="1:1">
      <c r="A1046" s="159" t="e">
        <f>'(소유자물건별)'!G146</f>
        <v>#REF!</v>
      </c>
    </row>
    <row r="1047" spans="1:1">
      <c r="A1047" s="159" t="e">
        <f>'(소유자물건별)'!G147</f>
        <v>#REF!</v>
      </c>
    </row>
    <row r="1048" spans="1:1">
      <c r="A1048" s="159" t="e">
        <f>'(소유자물건별)'!G148</f>
        <v>#REF!</v>
      </c>
    </row>
    <row r="1049" spans="1:1">
      <c r="A1049" s="159" t="e">
        <f>'(소유자물건별)'!G149</f>
        <v>#REF!</v>
      </c>
    </row>
    <row r="1050" spans="1:1">
      <c r="A1050" s="159" t="e">
        <f>'(소유자물건별)'!G150</f>
        <v>#REF!</v>
      </c>
    </row>
    <row r="1051" spans="1:1">
      <c r="A1051" s="159" t="e">
        <f>'(소유자물건별)'!G151</f>
        <v>#REF!</v>
      </c>
    </row>
    <row r="1052" spans="1:1">
      <c r="A1052" s="159" t="e">
        <f>'(소유자물건별)'!H2</f>
        <v>#REF!</v>
      </c>
    </row>
    <row r="1053" spans="1:1">
      <c r="A1053" s="159" t="e">
        <f>'(소유자물건별)'!H3</f>
        <v>#REF!</v>
      </c>
    </row>
    <row r="1054" spans="1:1">
      <c r="A1054" s="159" t="e">
        <f>'(소유자물건별)'!H4</f>
        <v>#REF!</v>
      </c>
    </row>
    <row r="1055" spans="1:1">
      <c r="A1055" s="159" t="e">
        <f>'(소유자물건별)'!H5</f>
        <v>#REF!</v>
      </c>
    </row>
    <row r="1056" spans="1:1">
      <c r="A1056" s="159" t="e">
        <f>'(소유자물건별)'!H6</f>
        <v>#REF!</v>
      </c>
    </row>
    <row r="1057" spans="1:1">
      <c r="A1057" s="159" t="e">
        <f>'(소유자물건별)'!H7</f>
        <v>#REF!</v>
      </c>
    </row>
    <row r="1058" spans="1:1">
      <c r="A1058" s="159" t="e">
        <f>'(소유자물건별)'!H8</f>
        <v>#REF!</v>
      </c>
    </row>
    <row r="1059" spans="1:1">
      <c r="A1059" s="159" t="e">
        <f>'(소유자물건별)'!H9</f>
        <v>#REF!</v>
      </c>
    </row>
    <row r="1060" spans="1:1">
      <c r="A1060" s="159" t="e">
        <f>'(소유자물건별)'!H10</f>
        <v>#REF!</v>
      </c>
    </row>
    <row r="1061" spans="1:1">
      <c r="A1061" s="159" t="e">
        <f>'(소유자물건별)'!H11</f>
        <v>#REF!</v>
      </c>
    </row>
    <row r="1062" spans="1:1">
      <c r="A1062" s="159" t="e">
        <f>'(소유자물건별)'!H12</f>
        <v>#REF!</v>
      </c>
    </row>
    <row r="1063" spans="1:1">
      <c r="A1063" s="159" t="e">
        <f>'(소유자물건별)'!H13</f>
        <v>#REF!</v>
      </c>
    </row>
    <row r="1064" spans="1:1">
      <c r="A1064" s="159" t="e">
        <f>'(소유자물건별)'!H14</f>
        <v>#REF!</v>
      </c>
    </row>
    <row r="1065" spans="1:1">
      <c r="A1065" s="159" t="e">
        <f>'(소유자물건별)'!H15</f>
        <v>#REF!</v>
      </c>
    </row>
    <row r="1066" spans="1:1">
      <c r="A1066" s="159" t="e">
        <f>'(소유자물건별)'!H16</f>
        <v>#REF!</v>
      </c>
    </row>
    <row r="1067" spans="1:1">
      <c r="A1067" s="159" t="e">
        <f>'(소유자물건별)'!H17</f>
        <v>#REF!</v>
      </c>
    </row>
    <row r="1068" spans="1:1">
      <c r="A1068" s="159" t="e">
        <f>'(소유자물건별)'!H18</f>
        <v>#REF!</v>
      </c>
    </row>
    <row r="1069" spans="1:1">
      <c r="A1069" s="159" t="e">
        <f>'(소유자물건별)'!H19</f>
        <v>#REF!</v>
      </c>
    </row>
    <row r="1070" spans="1:1">
      <c r="A1070" s="159" t="e">
        <f>'(소유자물건별)'!H20</f>
        <v>#REF!</v>
      </c>
    </row>
    <row r="1071" spans="1:1">
      <c r="A1071" s="159" t="e">
        <f>'(소유자물건별)'!H21</f>
        <v>#REF!</v>
      </c>
    </row>
    <row r="1072" spans="1:1">
      <c r="A1072" s="159" t="e">
        <f>'(소유자물건별)'!H22</f>
        <v>#REF!</v>
      </c>
    </row>
    <row r="1073" spans="1:1">
      <c r="A1073" s="159" t="e">
        <f>'(소유자물건별)'!H23</f>
        <v>#REF!</v>
      </c>
    </row>
    <row r="1074" spans="1:1">
      <c r="A1074" s="159" t="e">
        <f>'(소유자물건별)'!H24</f>
        <v>#REF!</v>
      </c>
    </row>
    <row r="1075" spans="1:1">
      <c r="A1075" s="159" t="e">
        <f>'(소유자물건별)'!H25</f>
        <v>#REF!</v>
      </c>
    </row>
    <row r="1076" spans="1:1">
      <c r="A1076" s="159" t="e">
        <f>'(소유자물건별)'!H26</f>
        <v>#REF!</v>
      </c>
    </row>
    <row r="1077" spans="1:1">
      <c r="A1077" s="159" t="e">
        <f>'(소유자물건별)'!H27</f>
        <v>#REF!</v>
      </c>
    </row>
    <row r="1078" spans="1:1">
      <c r="A1078" s="159" t="e">
        <f>'(소유자물건별)'!H28</f>
        <v>#REF!</v>
      </c>
    </row>
    <row r="1079" spans="1:1">
      <c r="A1079" s="159" t="e">
        <f>'(소유자물건별)'!H29</f>
        <v>#REF!</v>
      </c>
    </row>
    <row r="1080" spans="1:1">
      <c r="A1080" s="159" t="e">
        <f>'(소유자물건별)'!H30</f>
        <v>#REF!</v>
      </c>
    </row>
    <row r="1081" spans="1:1">
      <c r="A1081" s="159" t="e">
        <f>'(소유자물건별)'!H31</f>
        <v>#REF!</v>
      </c>
    </row>
    <row r="1082" spans="1:1">
      <c r="A1082" s="159" t="e">
        <f>'(소유자물건별)'!H32</f>
        <v>#REF!</v>
      </c>
    </row>
    <row r="1083" spans="1:1">
      <c r="A1083" s="159" t="e">
        <f>'(소유자물건별)'!H33</f>
        <v>#REF!</v>
      </c>
    </row>
    <row r="1084" spans="1:1">
      <c r="A1084" s="159" t="e">
        <f>'(소유자물건별)'!H34</f>
        <v>#REF!</v>
      </c>
    </row>
    <row r="1085" spans="1:1">
      <c r="A1085" s="159" t="e">
        <f>'(소유자물건별)'!H35</f>
        <v>#REF!</v>
      </c>
    </row>
    <row r="1086" spans="1:1">
      <c r="A1086" s="159" t="e">
        <f>'(소유자물건별)'!H36</f>
        <v>#REF!</v>
      </c>
    </row>
    <row r="1087" spans="1:1">
      <c r="A1087" s="159" t="e">
        <f>'(소유자물건별)'!H37</f>
        <v>#REF!</v>
      </c>
    </row>
    <row r="1088" spans="1:1">
      <c r="A1088" s="159" t="e">
        <f>'(소유자물건별)'!H38</f>
        <v>#REF!</v>
      </c>
    </row>
    <row r="1089" spans="1:1">
      <c r="A1089" s="159" t="e">
        <f>'(소유자물건별)'!H39</f>
        <v>#REF!</v>
      </c>
    </row>
    <row r="1090" spans="1:1">
      <c r="A1090" s="159" t="e">
        <f>'(소유자물건별)'!H40</f>
        <v>#REF!</v>
      </c>
    </row>
    <row r="1091" spans="1:1">
      <c r="A1091" s="159" t="e">
        <f>'(소유자물건별)'!H41</f>
        <v>#REF!</v>
      </c>
    </row>
    <row r="1092" spans="1:1">
      <c r="A1092" s="159" t="e">
        <f>'(소유자물건별)'!H42</f>
        <v>#REF!</v>
      </c>
    </row>
    <row r="1093" spans="1:1">
      <c r="A1093" s="159" t="e">
        <f>'(소유자물건별)'!H43</f>
        <v>#REF!</v>
      </c>
    </row>
    <row r="1094" spans="1:1">
      <c r="A1094" s="159" t="e">
        <f>'(소유자물건별)'!H44</f>
        <v>#REF!</v>
      </c>
    </row>
    <row r="1095" spans="1:1">
      <c r="A1095" s="159" t="e">
        <f>'(소유자물건별)'!H45</f>
        <v>#REF!</v>
      </c>
    </row>
    <row r="1096" spans="1:1">
      <c r="A1096" s="159" t="e">
        <f>'(소유자물건별)'!H46</f>
        <v>#REF!</v>
      </c>
    </row>
    <row r="1097" spans="1:1">
      <c r="A1097" s="159" t="e">
        <f>'(소유자물건별)'!H47</f>
        <v>#REF!</v>
      </c>
    </row>
    <row r="1098" spans="1:1">
      <c r="A1098" s="159" t="e">
        <f>'(소유자물건별)'!H48</f>
        <v>#REF!</v>
      </c>
    </row>
    <row r="1099" spans="1:1">
      <c r="A1099" s="159" t="e">
        <f>'(소유자물건별)'!H49</f>
        <v>#REF!</v>
      </c>
    </row>
    <row r="1100" spans="1:1">
      <c r="A1100" s="159" t="e">
        <f>'(소유자물건별)'!H50</f>
        <v>#REF!</v>
      </c>
    </row>
    <row r="1101" spans="1:1">
      <c r="A1101" s="159" t="e">
        <f>'(소유자물건별)'!H51</f>
        <v>#REF!</v>
      </c>
    </row>
    <row r="1102" spans="1:1">
      <c r="A1102" s="159" t="e">
        <f>'(소유자물건별)'!H52</f>
        <v>#REF!</v>
      </c>
    </row>
    <row r="1103" spans="1:1">
      <c r="A1103" s="159" t="e">
        <f>'(소유자물건별)'!H53</f>
        <v>#REF!</v>
      </c>
    </row>
    <row r="1104" spans="1:1">
      <c r="A1104" s="159" t="e">
        <f>'(소유자물건별)'!H54</f>
        <v>#REF!</v>
      </c>
    </row>
    <row r="1105" spans="1:1">
      <c r="A1105" s="159" t="e">
        <f>'(소유자물건별)'!H55</f>
        <v>#REF!</v>
      </c>
    </row>
    <row r="1106" spans="1:1">
      <c r="A1106" s="159" t="e">
        <f>'(소유자물건별)'!H56</f>
        <v>#REF!</v>
      </c>
    </row>
    <row r="1107" spans="1:1">
      <c r="A1107" s="159" t="e">
        <f>'(소유자물건별)'!H57</f>
        <v>#REF!</v>
      </c>
    </row>
    <row r="1108" spans="1:1">
      <c r="A1108" s="159" t="e">
        <f>'(소유자물건별)'!H58</f>
        <v>#REF!</v>
      </c>
    </row>
    <row r="1109" spans="1:1">
      <c r="A1109" s="159" t="e">
        <f>'(소유자물건별)'!H59</f>
        <v>#REF!</v>
      </c>
    </row>
    <row r="1110" spans="1:1">
      <c r="A1110" s="159" t="e">
        <f>'(소유자물건별)'!H60</f>
        <v>#REF!</v>
      </c>
    </row>
    <row r="1111" spans="1:1">
      <c r="A1111" s="159" t="e">
        <f>'(소유자물건별)'!H61</f>
        <v>#REF!</v>
      </c>
    </row>
    <row r="1112" spans="1:1">
      <c r="A1112" s="159" t="e">
        <f>'(소유자물건별)'!H62</f>
        <v>#REF!</v>
      </c>
    </row>
    <row r="1113" spans="1:1">
      <c r="A1113" s="159" t="e">
        <f>'(소유자물건별)'!H63</f>
        <v>#REF!</v>
      </c>
    </row>
    <row r="1114" spans="1:1">
      <c r="A1114" s="159" t="e">
        <f>'(소유자물건별)'!H64</f>
        <v>#REF!</v>
      </c>
    </row>
    <row r="1115" spans="1:1">
      <c r="A1115" s="159" t="e">
        <f>'(소유자물건별)'!H65</f>
        <v>#REF!</v>
      </c>
    </row>
    <row r="1116" spans="1:1">
      <c r="A1116" s="159" t="e">
        <f>'(소유자물건별)'!H66</f>
        <v>#REF!</v>
      </c>
    </row>
    <row r="1117" spans="1:1">
      <c r="A1117" s="159" t="e">
        <f>'(소유자물건별)'!H67</f>
        <v>#REF!</v>
      </c>
    </row>
    <row r="1118" spans="1:1">
      <c r="A1118" s="159" t="e">
        <f>'(소유자물건별)'!H68</f>
        <v>#REF!</v>
      </c>
    </row>
    <row r="1119" spans="1:1">
      <c r="A1119" s="159" t="e">
        <f>'(소유자물건별)'!H69</f>
        <v>#REF!</v>
      </c>
    </row>
    <row r="1120" spans="1:1">
      <c r="A1120" s="159" t="e">
        <f>'(소유자물건별)'!H70</f>
        <v>#REF!</v>
      </c>
    </row>
    <row r="1121" spans="1:1">
      <c r="A1121" s="159" t="e">
        <f>'(소유자물건별)'!H71</f>
        <v>#REF!</v>
      </c>
    </row>
    <row r="1122" spans="1:1">
      <c r="A1122" s="159" t="e">
        <f>'(소유자물건별)'!H72</f>
        <v>#REF!</v>
      </c>
    </row>
    <row r="1123" spans="1:1">
      <c r="A1123" s="159" t="e">
        <f>'(소유자물건별)'!H73</f>
        <v>#REF!</v>
      </c>
    </row>
    <row r="1124" spans="1:1">
      <c r="A1124" s="159" t="e">
        <f>'(소유자물건별)'!H74</f>
        <v>#REF!</v>
      </c>
    </row>
    <row r="1125" spans="1:1">
      <c r="A1125" s="159" t="e">
        <f>'(소유자물건별)'!H75</f>
        <v>#REF!</v>
      </c>
    </row>
    <row r="1126" spans="1:1">
      <c r="A1126" s="159" t="e">
        <f>'(소유자물건별)'!H76</f>
        <v>#REF!</v>
      </c>
    </row>
    <row r="1127" spans="1:1">
      <c r="A1127" s="159" t="e">
        <f>'(소유자물건별)'!H77</f>
        <v>#REF!</v>
      </c>
    </row>
    <row r="1128" spans="1:1">
      <c r="A1128" s="159" t="e">
        <f>'(소유자물건별)'!H78</f>
        <v>#REF!</v>
      </c>
    </row>
    <row r="1129" spans="1:1">
      <c r="A1129" s="159" t="e">
        <f>'(소유자물건별)'!H79</f>
        <v>#REF!</v>
      </c>
    </row>
    <row r="1130" spans="1:1">
      <c r="A1130" s="159" t="e">
        <f>'(소유자물건별)'!H80</f>
        <v>#REF!</v>
      </c>
    </row>
    <row r="1131" spans="1:1">
      <c r="A1131" s="159" t="e">
        <f>'(소유자물건별)'!H81</f>
        <v>#REF!</v>
      </c>
    </row>
    <row r="1132" spans="1:1">
      <c r="A1132" s="159" t="e">
        <f>'(소유자물건별)'!H82</f>
        <v>#REF!</v>
      </c>
    </row>
    <row r="1133" spans="1:1">
      <c r="A1133" s="159" t="e">
        <f>'(소유자물건별)'!H83</f>
        <v>#REF!</v>
      </c>
    </row>
    <row r="1134" spans="1:1">
      <c r="A1134" s="159" t="e">
        <f>'(소유자물건별)'!H84</f>
        <v>#REF!</v>
      </c>
    </row>
    <row r="1135" spans="1:1">
      <c r="A1135" s="159" t="e">
        <f>'(소유자물건별)'!H85</f>
        <v>#REF!</v>
      </c>
    </row>
    <row r="1136" spans="1:1">
      <c r="A1136" s="159" t="e">
        <f>'(소유자물건별)'!H86</f>
        <v>#REF!</v>
      </c>
    </row>
    <row r="1137" spans="1:1">
      <c r="A1137" s="159" t="e">
        <f>'(소유자물건별)'!H87</f>
        <v>#REF!</v>
      </c>
    </row>
    <row r="1138" spans="1:1">
      <c r="A1138" s="159" t="e">
        <f>'(소유자물건별)'!H88</f>
        <v>#REF!</v>
      </c>
    </row>
    <row r="1139" spans="1:1">
      <c r="A1139" s="159" t="e">
        <f>'(소유자물건별)'!H89</f>
        <v>#REF!</v>
      </c>
    </row>
    <row r="1140" spans="1:1">
      <c r="A1140" s="159" t="e">
        <f>'(소유자물건별)'!H90</f>
        <v>#REF!</v>
      </c>
    </row>
    <row r="1141" spans="1:1">
      <c r="A1141" s="159" t="e">
        <f>'(소유자물건별)'!H91</f>
        <v>#REF!</v>
      </c>
    </row>
    <row r="1142" spans="1:1">
      <c r="A1142" s="159" t="e">
        <f>'(소유자물건별)'!H92</f>
        <v>#REF!</v>
      </c>
    </row>
    <row r="1143" spans="1:1">
      <c r="A1143" s="159" t="e">
        <f>'(소유자물건별)'!H93</f>
        <v>#REF!</v>
      </c>
    </row>
    <row r="1144" spans="1:1">
      <c r="A1144" s="159" t="e">
        <f>'(소유자물건별)'!H94</f>
        <v>#REF!</v>
      </c>
    </row>
    <row r="1145" spans="1:1">
      <c r="A1145" s="159" t="e">
        <f>'(소유자물건별)'!H95</f>
        <v>#REF!</v>
      </c>
    </row>
    <row r="1146" spans="1:1">
      <c r="A1146" s="159" t="e">
        <f>'(소유자물건별)'!H96</f>
        <v>#REF!</v>
      </c>
    </row>
    <row r="1147" spans="1:1">
      <c r="A1147" s="159" t="e">
        <f>'(소유자물건별)'!H97</f>
        <v>#REF!</v>
      </c>
    </row>
    <row r="1148" spans="1:1">
      <c r="A1148" s="159" t="e">
        <f>'(소유자물건별)'!H98</f>
        <v>#REF!</v>
      </c>
    </row>
    <row r="1149" spans="1:1">
      <c r="A1149" s="159" t="e">
        <f>'(소유자물건별)'!H99</f>
        <v>#REF!</v>
      </c>
    </row>
    <row r="1150" spans="1:1">
      <c r="A1150" s="159" t="e">
        <f>'(소유자물건별)'!H100</f>
        <v>#REF!</v>
      </c>
    </row>
    <row r="1151" spans="1:1">
      <c r="A1151" s="159" t="e">
        <f>'(소유자물건별)'!H101</f>
        <v>#REF!</v>
      </c>
    </row>
    <row r="1152" spans="1:1">
      <c r="A1152" s="159" t="e">
        <f>'(소유자물건별)'!H102</f>
        <v>#REF!</v>
      </c>
    </row>
    <row r="1153" spans="1:1">
      <c r="A1153" s="159" t="e">
        <f>'(소유자물건별)'!H103</f>
        <v>#REF!</v>
      </c>
    </row>
    <row r="1154" spans="1:1">
      <c r="A1154" s="159" t="e">
        <f>'(소유자물건별)'!H104</f>
        <v>#REF!</v>
      </c>
    </row>
    <row r="1155" spans="1:1">
      <c r="A1155" s="159" t="e">
        <f>'(소유자물건별)'!H105</f>
        <v>#REF!</v>
      </c>
    </row>
    <row r="1156" spans="1:1">
      <c r="A1156" s="159" t="e">
        <f>'(소유자물건별)'!H106</f>
        <v>#REF!</v>
      </c>
    </row>
    <row r="1157" spans="1:1">
      <c r="A1157" s="159" t="e">
        <f>'(소유자물건별)'!H107</f>
        <v>#REF!</v>
      </c>
    </row>
    <row r="1158" spans="1:1">
      <c r="A1158" s="159" t="e">
        <f>'(소유자물건별)'!H108</f>
        <v>#REF!</v>
      </c>
    </row>
    <row r="1159" spans="1:1">
      <c r="A1159" s="159" t="e">
        <f>'(소유자물건별)'!H109</f>
        <v>#REF!</v>
      </c>
    </row>
    <row r="1160" spans="1:1">
      <c r="A1160" s="159" t="e">
        <f>'(소유자물건별)'!H110</f>
        <v>#REF!</v>
      </c>
    </row>
    <row r="1161" spans="1:1">
      <c r="A1161" s="159" t="e">
        <f>'(소유자물건별)'!H111</f>
        <v>#REF!</v>
      </c>
    </row>
    <row r="1162" spans="1:1">
      <c r="A1162" s="159" t="e">
        <f>'(소유자물건별)'!H112</f>
        <v>#REF!</v>
      </c>
    </row>
    <row r="1163" spans="1:1">
      <c r="A1163" s="159" t="e">
        <f>'(소유자물건별)'!H113</f>
        <v>#REF!</v>
      </c>
    </row>
    <row r="1164" spans="1:1">
      <c r="A1164" s="159" t="e">
        <f>'(소유자물건별)'!H114</f>
        <v>#REF!</v>
      </c>
    </row>
    <row r="1165" spans="1:1">
      <c r="A1165" s="159" t="e">
        <f>'(소유자물건별)'!H115</f>
        <v>#REF!</v>
      </c>
    </row>
    <row r="1166" spans="1:1">
      <c r="A1166" s="159" t="e">
        <f>'(소유자물건별)'!H116</f>
        <v>#REF!</v>
      </c>
    </row>
    <row r="1167" spans="1:1">
      <c r="A1167" s="159" t="e">
        <f>'(소유자물건별)'!H117</f>
        <v>#REF!</v>
      </c>
    </row>
    <row r="1168" spans="1:1">
      <c r="A1168" s="159" t="e">
        <f>'(소유자물건별)'!H118</f>
        <v>#REF!</v>
      </c>
    </row>
    <row r="1169" spans="1:1">
      <c r="A1169" s="159" t="e">
        <f>'(소유자물건별)'!H119</f>
        <v>#REF!</v>
      </c>
    </row>
    <row r="1170" spans="1:1">
      <c r="A1170" s="159" t="e">
        <f>'(소유자물건별)'!H120</f>
        <v>#REF!</v>
      </c>
    </row>
    <row r="1171" spans="1:1">
      <c r="A1171" s="159" t="e">
        <f>'(소유자물건별)'!H121</f>
        <v>#REF!</v>
      </c>
    </row>
    <row r="1172" spans="1:1">
      <c r="A1172" s="159" t="e">
        <f>'(소유자물건별)'!H122</f>
        <v>#REF!</v>
      </c>
    </row>
    <row r="1173" spans="1:1">
      <c r="A1173" s="159" t="e">
        <f>'(소유자물건별)'!H123</f>
        <v>#REF!</v>
      </c>
    </row>
    <row r="1174" spans="1:1">
      <c r="A1174" s="159" t="e">
        <f>'(소유자물건별)'!H124</f>
        <v>#REF!</v>
      </c>
    </row>
    <row r="1175" spans="1:1">
      <c r="A1175" s="159" t="e">
        <f>'(소유자물건별)'!H125</f>
        <v>#REF!</v>
      </c>
    </row>
    <row r="1176" spans="1:1">
      <c r="A1176" s="159" t="e">
        <f>'(소유자물건별)'!H126</f>
        <v>#REF!</v>
      </c>
    </row>
    <row r="1177" spans="1:1">
      <c r="A1177" s="159" t="e">
        <f>'(소유자물건별)'!H127</f>
        <v>#REF!</v>
      </c>
    </row>
    <row r="1178" spans="1:1">
      <c r="A1178" s="159" t="e">
        <f>'(소유자물건별)'!H128</f>
        <v>#REF!</v>
      </c>
    </row>
    <row r="1179" spans="1:1">
      <c r="A1179" s="159" t="e">
        <f>'(소유자물건별)'!H129</f>
        <v>#REF!</v>
      </c>
    </row>
    <row r="1180" spans="1:1">
      <c r="A1180" s="159" t="e">
        <f>'(소유자물건별)'!H130</f>
        <v>#REF!</v>
      </c>
    </row>
    <row r="1181" spans="1:1">
      <c r="A1181" s="159" t="e">
        <f>'(소유자물건별)'!H131</f>
        <v>#REF!</v>
      </c>
    </row>
    <row r="1182" spans="1:1">
      <c r="A1182" s="159" t="e">
        <f>'(소유자물건별)'!H132</f>
        <v>#REF!</v>
      </c>
    </row>
    <row r="1183" spans="1:1">
      <c r="A1183" s="159" t="e">
        <f>'(소유자물건별)'!H133</f>
        <v>#REF!</v>
      </c>
    </row>
    <row r="1184" spans="1:1">
      <c r="A1184" s="159" t="e">
        <f>'(소유자물건별)'!H134</f>
        <v>#REF!</v>
      </c>
    </row>
    <row r="1185" spans="1:1">
      <c r="A1185" s="159" t="e">
        <f>'(소유자물건별)'!H135</f>
        <v>#REF!</v>
      </c>
    </row>
    <row r="1186" spans="1:1">
      <c r="A1186" s="159" t="e">
        <f>'(소유자물건별)'!H136</f>
        <v>#REF!</v>
      </c>
    </row>
    <row r="1187" spans="1:1">
      <c r="A1187" s="159" t="e">
        <f>'(소유자물건별)'!H137</f>
        <v>#REF!</v>
      </c>
    </row>
    <row r="1188" spans="1:1">
      <c r="A1188" s="159" t="e">
        <f>'(소유자물건별)'!H138</f>
        <v>#REF!</v>
      </c>
    </row>
    <row r="1189" spans="1:1">
      <c r="A1189" s="159" t="e">
        <f>'(소유자물건별)'!H139</f>
        <v>#REF!</v>
      </c>
    </row>
    <row r="1190" spans="1:1">
      <c r="A1190" s="159" t="e">
        <f>'(소유자물건별)'!H140</f>
        <v>#REF!</v>
      </c>
    </row>
    <row r="1191" spans="1:1">
      <c r="A1191" s="159" t="e">
        <f>'(소유자물건별)'!H141</f>
        <v>#REF!</v>
      </c>
    </row>
    <row r="1192" spans="1:1">
      <c r="A1192" s="159" t="e">
        <f>'(소유자물건별)'!H142</f>
        <v>#REF!</v>
      </c>
    </row>
    <row r="1193" spans="1:1">
      <c r="A1193" s="159" t="e">
        <f>'(소유자물건별)'!H143</f>
        <v>#REF!</v>
      </c>
    </row>
    <row r="1194" spans="1:1">
      <c r="A1194" s="159" t="e">
        <f>'(소유자물건별)'!H144</f>
        <v>#REF!</v>
      </c>
    </row>
    <row r="1195" spans="1:1">
      <c r="A1195" s="159" t="e">
        <f>'(소유자물건별)'!H145</f>
        <v>#REF!</v>
      </c>
    </row>
    <row r="1196" spans="1:1">
      <c r="A1196" s="159" t="e">
        <f>'(소유자물건별)'!H146</f>
        <v>#REF!</v>
      </c>
    </row>
    <row r="1197" spans="1:1">
      <c r="A1197" s="159" t="e">
        <f>'(소유자물건별)'!H147</f>
        <v>#REF!</v>
      </c>
    </row>
    <row r="1198" spans="1:1">
      <c r="A1198" s="159" t="e">
        <f>'(소유자물건별)'!H148</f>
        <v>#REF!</v>
      </c>
    </row>
    <row r="1199" spans="1:1">
      <c r="A1199" s="159" t="e">
        <f>'(소유자물건별)'!H149</f>
        <v>#REF!</v>
      </c>
    </row>
    <row r="1200" spans="1:1">
      <c r="A1200" s="159" t="e">
        <f>'(소유자물건별)'!H150</f>
        <v>#REF!</v>
      </c>
    </row>
    <row r="1201" spans="1:1">
      <c r="A1201" s="159" t="e">
        <f>'(소유자물건별)'!H151</f>
        <v>#REF!</v>
      </c>
    </row>
    <row r="1202" spans="1:1">
      <c r="A1202" s="159" t="e">
        <f>'(소유자물건별)'!I2</f>
        <v>#REF!</v>
      </c>
    </row>
    <row r="1203" spans="1:1">
      <c r="A1203" s="159" t="e">
        <f>'(소유자물건별)'!I3</f>
        <v>#REF!</v>
      </c>
    </row>
    <row r="1204" spans="1:1">
      <c r="A1204" s="159" t="e">
        <f>'(소유자물건별)'!I4</f>
        <v>#REF!</v>
      </c>
    </row>
    <row r="1205" spans="1:1">
      <c r="A1205" s="159" t="e">
        <f>'(소유자물건별)'!I5</f>
        <v>#REF!</v>
      </c>
    </row>
    <row r="1206" spans="1:1">
      <c r="A1206" s="159" t="e">
        <f>'(소유자물건별)'!I6</f>
        <v>#REF!</v>
      </c>
    </row>
    <row r="1207" spans="1:1">
      <c r="A1207" s="159" t="e">
        <f>'(소유자물건별)'!I7</f>
        <v>#REF!</v>
      </c>
    </row>
    <row r="1208" spans="1:1">
      <c r="A1208" s="159" t="e">
        <f>'(소유자물건별)'!I8</f>
        <v>#REF!</v>
      </c>
    </row>
    <row r="1209" spans="1:1">
      <c r="A1209" s="159" t="e">
        <f>'(소유자물건별)'!I9</f>
        <v>#REF!</v>
      </c>
    </row>
    <row r="1210" spans="1:1">
      <c r="A1210" s="159" t="e">
        <f>'(소유자물건별)'!I10</f>
        <v>#REF!</v>
      </c>
    </row>
    <row r="1211" spans="1:1">
      <c r="A1211" s="159" t="e">
        <f>'(소유자물건별)'!I11</f>
        <v>#REF!</v>
      </c>
    </row>
    <row r="1212" spans="1:1">
      <c r="A1212" s="159" t="e">
        <f>'(소유자물건별)'!I12</f>
        <v>#REF!</v>
      </c>
    </row>
    <row r="1213" spans="1:1">
      <c r="A1213" s="159" t="e">
        <f>'(소유자물건별)'!I13</f>
        <v>#REF!</v>
      </c>
    </row>
    <row r="1214" spans="1:1">
      <c r="A1214" s="159" t="e">
        <f>'(소유자물건별)'!I14</f>
        <v>#REF!</v>
      </c>
    </row>
    <row r="1215" spans="1:1">
      <c r="A1215" s="159" t="e">
        <f>'(소유자물건별)'!I15</f>
        <v>#REF!</v>
      </c>
    </row>
    <row r="1216" spans="1:1">
      <c r="A1216" s="159" t="e">
        <f>'(소유자물건별)'!I16</f>
        <v>#REF!</v>
      </c>
    </row>
    <row r="1217" spans="1:1">
      <c r="A1217" s="159" t="e">
        <f>'(소유자물건별)'!I17</f>
        <v>#REF!</v>
      </c>
    </row>
    <row r="1218" spans="1:1">
      <c r="A1218" s="159" t="e">
        <f>'(소유자물건별)'!I18</f>
        <v>#REF!</v>
      </c>
    </row>
    <row r="1219" spans="1:1">
      <c r="A1219" s="159" t="e">
        <f>'(소유자물건별)'!I19</f>
        <v>#REF!</v>
      </c>
    </row>
    <row r="1220" spans="1:1">
      <c r="A1220" s="159" t="e">
        <f>'(소유자물건별)'!I20</f>
        <v>#REF!</v>
      </c>
    </row>
    <row r="1221" spans="1:1">
      <c r="A1221" s="159" t="e">
        <f>'(소유자물건별)'!I21</f>
        <v>#REF!</v>
      </c>
    </row>
    <row r="1222" spans="1:1">
      <c r="A1222" s="159" t="e">
        <f>'(소유자물건별)'!I22</f>
        <v>#REF!</v>
      </c>
    </row>
    <row r="1223" spans="1:1">
      <c r="A1223" s="159" t="e">
        <f>'(소유자물건별)'!I23</f>
        <v>#REF!</v>
      </c>
    </row>
    <row r="1224" spans="1:1">
      <c r="A1224" s="159" t="e">
        <f>'(소유자물건별)'!I24</f>
        <v>#REF!</v>
      </c>
    </row>
    <row r="1225" spans="1:1">
      <c r="A1225" s="159" t="e">
        <f>'(소유자물건별)'!I25</f>
        <v>#REF!</v>
      </c>
    </row>
    <row r="1226" spans="1:1">
      <c r="A1226" s="159" t="e">
        <f>'(소유자물건별)'!I26</f>
        <v>#REF!</v>
      </c>
    </row>
    <row r="1227" spans="1:1">
      <c r="A1227" s="159" t="e">
        <f>'(소유자물건별)'!I27</f>
        <v>#REF!</v>
      </c>
    </row>
    <row r="1228" spans="1:1">
      <c r="A1228" s="159" t="e">
        <f>'(소유자물건별)'!I28</f>
        <v>#REF!</v>
      </c>
    </row>
    <row r="1229" spans="1:1">
      <c r="A1229" s="159" t="e">
        <f>'(소유자물건별)'!I29</f>
        <v>#REF!</v>
      </c>
    </row>
    <row r="1230" spans="1:1">
      <c r="A1230" s="159" t="e">
        <f>'(소유자물건별)'!I30</f>
        <v>#REF!</v>
      </c>
    </row>
    <row r="1231" spans="1:1">
      <c r="A1231" s="159" t="e">
        <f>'(소유자물건별)'!I31</f>
        <v>#REF!</v>
      </c>
    </row>
    <row r="1232" spans="1:1">
      <c r="A1232" s="159" t="e">
        <f>'(소유자물건별)'!I32</f>
        <v>#REF!</v>
      </c>
    </row>
    <row r="1233" spans="1:1">
      <c r="A1233" s="159" t="e">
        <f>'(소유자물건별)'!I33</f>
        <v>#REF!</v>
      </c>
    </row>
    <row r="1234" spans="1:1">
      <c r="A1234" s="159" t="e">
        <f>'(소유자물건별)'!I34</f>
        <v>#REF!</v>
      </c>
    </row>
    <row r="1235" spans="1:1">
      <c r="A1235" s="159" t="e">
        <f>'(소유자물건별)'!I35</f>
        <v>#REF!</v>
      </c>
    </row>
    <row r="1236" spans="1:1">
      <c r="A1236" s="159" t="e">
        <f>'(소유자물건별)'!I36</f>
        <v>#REF!</v>
      </c>
    </row>
    <row r="1237" spans="1:1">
      <c r="A1237" s="159" t="e">
        <f>'(소유자물건별)'!I37</f>
        <v>#REF!</v>
      </c>
    </row>
    <row r="1238" spans="1:1">
      <c r="A1238" s="159" t="e">
        <f>'(소유자물건별)'!I38</f>
        <v>#REF!</v>
      </c>
    </row>
    <row r="1239" spans="1:1">
      <c r="A1239" s="159" t="e">
        <f>'(소유자물건별)'!I39</f>
        <v>#REF!</v>
      </c>
    </row>
    <row r="1240" spans="1:1">
      <c r="A1240" s="159" t="e">
        <f>'(소유자물건별)'!I40</f>
        <v>#REF!</v>
      </c>
    </row>
    <row r="1241" spans="1:1">
      <c r="A1241" s="159" t="e">
        <f>'(소유자물건별)'!I41</f>
        <v>#REF!</v>
      </c>
    </row>
    <row r="1242" spans="1:1">
      <c r="A1242" s="159" t="e">
        <f>'(소유자물건별)'!I42</f>
        <v>#REF!</v>
      </c>
    </row>
    <row r="1243" spans="1:1">
      <c r="A1243" s="159" t="e">
        <f>'(소유자물건별)'!I43</f>
        <v>#REF!</v>
      </c>
    </row>
    <row r="1244" spans="1:1">
      <c r="A1244" s="159" t="e">
        <f>'(소유자물건별)'!I44</f>
        <v>#REF!</v>
      </c>
    </row>
    <row r="1245" spans="1:1">
      <c r="A1245" s="159" t="e">
        <f>'(소유자물건별)'!I45</f>
        <v>#REF!</v>
      </c>
    </row>
    <row r="1246" spans="1:1">
      <c r="A1246" s="159" t="e">
        <f>'(소유자물건별)'!I46</f>
        <v>#REF!</v>
      </c>
    </row>
    <row r="1247" spans="1:1">
      <c r="A1247" s="159" t="e">
        <f>'(소유자물건별)'!I47</f>
        <v>#REF!</v>
      </c>
    </row>
    <row r="1248" spans="1:1">
      <c r="A1248" s="159" t="e">
        <f>'(소유자물건별)'!I48</f>
        <v>#REF!</v>
      </c>
    </row>
    <row r="1249" spans="1:1">
      <c r="A1249" s="159" t="e">
        <f>'(소유자물건별)'!I49</f>
        <v>#REF!</v>
      </c>
    </row>
    <row r="1250" spans="1:1">
      <c r="A1250" s="159" t="e">
        <f>'(소유자물건별)'!I50</f>
        <v>#REF!</v>
      </c>
    </row>
    <row r="1251" spans="1:1">
      <c r="A1251" s="159" t="e">
        <f>'(소유자물건별)'!I51</f>
        <v>#REF!</v>
      </c>
    </row>
    <row r="1252" spans="1:1">
      <c r="A1252" s="159" t="e">
        <f>'(소유자물건별)'!I52</f>
        <v>#REF!</v>
      </c>
    </row>
    <row r="1253" spans="1:1">
      <c r="A1253" s="159" t="e">
        <f>'(소유자물건별)'!I53</f>
        <v>#REF!</v>
      </c>
    </row>
    <row r="1254" spans="1:1">
      <c r="A1254" s="159" t="e">
        <f>'(소유자물건별)'!I54</f>
        <v>#REF!</v>
      </c>
    </row>
    <row r="1255" spans="1:1">
      <c r="A1255" s="159" t="e">
        <f>'(소유자물건별)'!I55</f>
        <v>#REF!</v>
      </c>
    </row>
    <row r="1256" spans="1:1">
      <c r="A1256" s="159" t="e">
        <f>'(소유자물건별)'!I56</f>
        <v>#REF!</v>
      </c>
    </row>
    <row r="1257" spans="1:1">
      <c r="A1257" s="159" t="e">
        <f>'(소유자물건별)'!I57</f>
        <v>#REF!</v>
      </c>
    </row>
    <row r="1258" spans="1:1">
      <c r="A1258" s="159" t="e">
        <f>'(소유자물건별)'!I58</f>
        <v>#REF!</v>
      </c>
    </row>
    <row r="1259" spans="1:1">
      <c r="A1259" s="159" t="e">
        <f>'(소유자물건별)'!I59</f>
        <v>#REF!</v>
      </c>
    </row>
    <row r="1260" spans="1:1">
      <c r="A1260" s="159" t="e">
        <f>'(소유자물건별)'!I60</f>
        <v>#REF!</v>
      </c>
    </row>
    <row r="1261" spans="1:1">
      <c r="A1261" s="159" t="e">
        <f>'(소유자물건별)'!I61</f>
        <v>#REF!</v>
      </c>
    </row>
    <row r="1262" spans="1:1">
      <c r="A1262" s="159" t="e">
        <f>'(소유자물건별)'!I62</f>
        <v>#REF!</v>
      </c>
    </row>
    <row r="1263" spans="1:1">
      <c r="A1263" s="159" t="e">
        <f>'(소유자물건별)'!I63</f>
        <v>#REF!</v>
      </c>
    </row>
    <row r="1264" spans="1:1">
      <c r="A1264" s="159" t="e">
        <f>'(소유자물건별)'!I64</f>
        <v>#REF!</v>
      </c>
    </row>
    <row r="1265" spans="1:1">
      <c r="A1265" s="159" t="e">
        <f>'(소유자물건별)'!I65</f>
        <v>#REF!</v>
      </c>
    </row>
    <row r="1266" spans="1:1">
      <c r="A1266" s="159" t="e">
        <f>'(소유자물건별)'!I66</f>
        <v>#REF!</v>
      </c>
    </row>
    <row r="1267" spans="1:1">
      <c r="A1267" s="159" t="e">
        <f>'(소유자물건별)'!I67</f>
        <v>#REF!</v>
      </c>
    </row>
    <row r="1268" spans="1:1">
      <c r="A1268" s="159" t="e">
        <f>'(소유자물건별)'!I68</f>
        <v>#REF!</v>
      </c>
    </row>
    <row r="1269" spans="1:1">
      <c r="A1269" s="159" t="e">
        <f>'(소유자물건별)'!I69</f>
        <v>#REF!</v>
      </c>
    </row>
    <row r="1270" spans="1:1">
      <c r="A1270" s="159" t="e">
        <f>'(소유자물건별)'!I70</f>
        <v>#REF!</v>
      </c>
    </row>
    <row r="1271" spans="1:1">
      <c r="A1271" s="159" t="e">
        <f>'(소유자물건별)'!I71</f>
        <v>#REF!</v>
      </c>
    </row>
    <row r="1272" spans="1:1">
      <c r="A1272" s="159" t="e">
        <f>'(소유자물건별)'!I72</f>
        <v>#REF!</v>
      </c>
    </row>
    <row r="1273" spans="1:1">
      <c r="A1273" s="159" t="e">
        <f>'(소유자물건별)'!I73</f>
        <v>#REF!</v>
      </c>
    </row>
    <row r="1274" spans="1:1">
      <c r="A1274" s="159" t="e">
        <f>'(소유자물건별)'!I74</f>
        <v>#REF!</v>
      </c>
    </row>
    <row r="1275" spans="1:1">
      <c r="A1275" s="159" t="e">
        <f>'(소유자물건별)'!I75</f>
        <v>#REF!</v>
      </c>
    </row>
    <row r="1276" spans="1:1">
      <c r="A1276" s="159" t="e">
        <f>'(소유자물건별)'!I76</f>
        <v>#REF!</v>
      </c>
    </row>
    <row r="1277" spans="1:1">
      <c r="A1277" s="159" t="e">
        <f>'(소유자물건별)'!I77</f>
        <v>#REF!</v>
      </c>
    </row>
    <row r="1278" spans="1:1">
      <c r="A1278" s="159" t="e">
        <f>'(소유자물건별)'!I78</f>
        <v>#REF!</v>
      </c>
    </row>
    <row r="1279" spans="1:1">
      <c r="A1279" s="159" t="e">
        <f>'(소유자물건별)'!I79</f>
        <v>#REF!</v>
      </c>
    </row>
    <row r="1280" spans="1:1">
      <c r="A1280" s="159" t="e">
        <f>'(소유자물건별)'!I80</f>
        <v>#REF!</v>
      </c>
    </row>
    <row r="1281" spans="1:1">
      <c r="A1281" s="159" t="e">
        <f>'(소유자물건별)'!I81</f>
        <v>#REF!</v>
      </c>
    </row>
    <row r="1282" spans="1:1">
      <c r="A1282" s="159" t="e">
        <f>'(소유자물건별)'!I82</f>
        <v>#REF!</v>
      </c>
    </row>
    <row r="1283" spans="1:1">
      <c r="A1283" s="159" t="e">
        <f>'(소유자물건별)'!I83</f>
        <v>#REF!</v>
      </c>
    </row>
    <row r="1284" spans="1:1">
      <c r="A1284" s="159" t="e">
        <f>'(소유자물건별)'!I84</f>
        <v>#REF!</v>
      </c>
    </row>
    <row r="1285" spans="1:1">
      <c r="A1285" s="159" t="e">
        <f>'(소유자물건별)'!I85</f>
        <v>#REF!</v>
      </c>
    </row>
    <row r="1286" spans="1:1">
      <c r="A1286" s="159" t="e">
        <f>'(소유자물건별)'!I86</f>
        <v>#REF!</v>
      </c>
    </row>
    <row r="1287" spans="1:1">
      <c r="A1287" s="159" t="e">
        <f>'(소유자물건별)'!I87</f>
        <v>#REF!</v>
      </c>
    </row>
    <row r="1288" spans="1:1">
      <c r="A1288" s="159" t="e">
        <f>'(소유자물건별)'!I88</f>
        <v>#REF!</v>
      </c>
    </row>
    <row r="1289" spans="1:1">
      <c r="A1289" s="159" t="e">
        <f>'(소유자물건별)'!I89</f>
        <v>#REF!</v>
      </c>
    </row>
    <row r="1290" spans="1:1">
      <c r="A1290" s="159" t="e">
        <f>'(소유자물건별)'!I90</f>
        <v>#REF!</v>
      </c>
    </row>
    <row r="1291" spans="1:1">
      <c r="A1291" s="159" t="e">
        <f>'(소유자물건별)'!I91</f>
        <v>#REF!</v>
      </c>
    </row>
    <row r="1292" spans="1:1">
      <c r="A1292" s="159" t="e">
        <f>'(소유자물건별)'!I92</f>
        <v>#REF!</v>
      </c>
    </row>
    <row r="1293" spans="1:1">
      <c r="A1293" s="159" t="e">
        <f>'(소유자물건별)'!I93</f>
        <v>#REF!</v>
      </c>
    </row>
    <row r="1294" spans="1:1">
      <c r="A1294" s="159" t="e">
        <f>'(소유자물건별)'!I94</f>
        <v>#REF!</v>
      </c>
    </row>
    <row r="1295" spans="1:1">
      <c r="A1295" s="159" t="e">
        <f>'(소유자물건별)'!I95</f>
        <v>#REF!</v>
      </c>
    </row>
    <row r="1296" spans="1:1">
      <c r="A1296" s="159" t="e">
        <f>'(소유자물건별)'!I96</f>
        <v>#REF!</v>
      </c>
    </row>
    <row r="1297" spans="1:1">
      <c r="A1297" s="159" t="e">
        <f>'(소유자물건별)'!I97</f>
        <v>#REF!</v>
      </c>
    </row>
    <row r="1298" spans="1:1">
      <c r="A1298" s="159" t="e">
        <f>'(소유자물건별)'!I98</f>
        <v>#REF!</v>
      </c>
    </row>
    <row r="1299" spans="1:1">
      <c r="A1299" s="159" t="e">
        <f>'(소유자물건별)'!I99</f>
        <v>#REF!</v>
      </c>
    </row>
    <row r="1300" spans="1:1">
      <c r="A1300" s="159" t="e">
        <f>'(소유자물건별)'!I100</f>
        <v>#REF!</v>
      </c>
    </row>
    <row r="1301" spans="1:1">
      <c r="A1301" s="159" t="e">
        <f>'(소유자물건별)'!I101</f>
        <v>#REF!</v>
      </c>
    </row>
    <row r="1302" spans="1:1">
      <c r="A1302" s="159" t="e">
        <f>'(소유자물건별)'!I102</f>
        <v>#REF!</v>
      </c>
    </row>
    <row r="1303" spans="1:1">
      <c r="A1303" s="159" t="e">
        <f>'(소유자물건별)'!I103</f>
        <v>#REF!</v>
      </c>
    </row>
    <row r="1304" spans="1:1">
      <c r="A1304" s="159" t="e">
        <f>'(소유자물건별)'!I104</f>
        <v>#REF!</v>
      </c>
    </row>
    <row r="1305" spans="1:1">
      <c r="A1305" s="159" t="e">
        <f>'(소유자물건별)'!I105</f>
        <v>#REF!</v>
      </c>
    </row>
    <row r="1306" spans="1:1">
      <c r="A1306" s="159" t="e">
        <f>'(소유자물건별)'!I106</f>
        <v>#REF!</v>
      </c>
    </row>
    <row r="1307" spans="1:1">
      <c r="A1307" s="159" t="e">
        <f>'(소유자물건별)'!I107</f>
        <v>#REF!</v>
      </c>
    </row>
    <row r="1308" spans="1:1">
      <c r="A1308" s="159" t="e">
        <f>'(소유자물건별)'!I108</f>
        <v>#REF!</v>
      </c>
    </row>
    <row r="1309" spans="1:1">
      <c r="A1309" s="159" t="e">
        <f>'(소유자물건별)'!I109</f>
        <v>#REF!</v>
      </c>
    </row>
    <row r="1310" spans="1:1">
      <c r="A1310" s="159" t="e">
        <f>'(소유자물건별)'!I110</f>
        <v>#REF!</v>
      </c>
    </row>
    <row r="1311" spans="1:1">
      <c r="A1311" s="159" t="e">
        <f>'(소유자물건별)'!I111</f>
        <v>#REF!</v>
      </c>
    </row>
    <row r="1312" spans="1:1">
      <c r="A1312" s="159" t="e">
        <f>'(소유자물건별)'!I112</f>
        <v>#REF!</v>
      </c>
    </row>
    <row r="1313" spans="1:1">
      <c r="A1313" s="159" t="e">
        <f>'(소유자물건별)'!I113</f>
        <v>#REF!</v>
      </c>
    </row>
    <row r="1314" spans="1:1">
      <c r="A1314" s="159" t="e">
        <f>'(소유자물건별)'!I114</f>
        <v>#REF!</v>
      </c>
    </row>
    <row r="1315" spans="1:1">
      <c r="A1315" s="159" t="e">
        <f>'(소유자물건별)'!I115</f>
        <v>#REF!</v>
      </c>
    </row>
    <row r="1316" spans="1:1">
      <c r="A1316" s="159" t="e">
        <f>'(소유자물건별)'!I116</f>
        <v>#REF!</v>
      </c>
    </row>
    <row r="1317" spans="1:1">
      <c r="A1317" s="159" t="e">
        <f>'(소유자물건별)'!I117</f>
        <v>#REF!</v>
      </c>
    </row>
    <row r="1318" spans="1:1">
      <c r="A1318" s="159" t="e">
        <f>'(소유자물건별)'!I118</f>
        <v>#REF!</v>
      </c>
    </row>
    <row r="1319" spans="1:1">
      <c r="A1319" s="159" t="e">
        <f>'(소유자물건별)'!I119</f>
        <v>#REF!</v>
      </c>
    </row>
    <row r="1320" spans="1:1">
      <c r="A1320" s="159" t="e">
        <f>'(소유자물건별)'!I120</f>
        <v>#REF!</v>
      </c>
    </row>
    <row r="1321" spans="1:1">
      <c r="A1321" s="159" t="e">
        <f>'(소유자물건별)'!I121</f>
        <v>#REF!</v>
      </c>
    </row>
    <row r="1322" spans="1:1">
      <c r="A1322" s="159" t="e">
        <f>'(소유자물건별)'!I122</f>
        <v>#REF!</v>
      </c>
    </row>
    <row r="1323" spans="1:1">
      <c r="A1323" s="159" t="e">
        <f>'(소유자물건별)'!I123</f>
        <v>#REF!</v>
      </c>
    </row>
    <row r="1324" spans="1:1">
      <c r="A1324" s="159" t="e">
        <f>'(소유자물건별)'!I124</f>
        <v>#REF!</v>
      </c>
    </row>
    <row r="1325" spans="1:1">
      <c r="A1325" s="159" t="e">
        <f>'(소유자물건별)'!I125</f>
        <v>#REF!</v>
      </c>
    </row>
    <row r="1326" spans="1:1">
      <c r="A1326" s="159" t="e">
        <f>'(소유자물건별)'!I126</f>
        <v>#REF!</v>
      </c>
    </row>
    <row r="1327" spans="1:1">
      <c r="A1327" s="159" t="e">
        <f>'(소유자물건별)'!I127</f>
        <v>#REF!</v>
      </c>
    </row>
    <row r="1328" spans="1:1">
      <c r="A1328" s="159" t="e">
        <f>'(소유자물건별)'!I128</f>
        <v>#REF!</v>
      </c>
    </row>
    <row r="1329" spans="1:1">
      <c r="A1329" s="159" t="e">
        <f>'(소유자물건별)'!I129</f>
        <v>#REF!</v>
      </c>
    </row>
    <row r="1330" spans="1:1">
      <c r="A1330" s="159" t="e">
        <f>'(소유자물건별)'!I130</f>
        <v>#REF!</v>
      </c>
    </row>
    <row r="1331" spans="1:1">
      <c r="A1331" s="159" t="e">
        <f>'(소유자물건별)'!I131</f>
        <v>#REF!</v>
      </c>
    </row>
    <row r="1332" spans="1:1">
      <c r="A1332" s="159" t="e">
        <f>'(소유자물건별)'!I132</f>
        <v>#REF!</v>
      </c>
    </row>
    <row r="1333" spans="1:1">
      <c r="A1333" s="159" t="e">
        <f>'(소유자물건별)'!I133</f>
        <v>#REF!</v>
      </c>
    </row>
    <row r="1334" spans="1:1">
      <c r="A1334" s="159" t="e">
        <f>'(소유자물건별)'!I134</f>
        <v>#REF!</v>
      </c>
    </row>
    <row r="1335" spans="1:1">
      <c r="A1335" s="159" t="e">
        <f>'(소유자물건별)'!I135</f>
        <v>#REF!</v>
      </c>
    </row>
    <row r="1336" spans="1:1">
      <c r="A1336" s="159" t="e">
        <f>'(소유자물건별)'!I136</f>
        <v>#REF!</v>
      </c>
    </row>
    <row r="1337" spans="1:1">
      <c r="A1337" s="159" t="e">
        <f>'(소유자물건별)'!I137</f>
        <v>#REF!</v>
      </c>
    </row>
    <row r="1338" spans="1:1">
      <c r="A1338" s="159" t="e">
        <f>'(소유자물건별)'!I138</f>
        <v>#REF!</v>
      </c>
    </row>
    <row r="1339" spans="1:1">
      <c r="A1339" s="159" t="e">
        <f>'(소유자물건별)'!I139</f>
        <v>#REF!</v>
      </c>
    </row>
    <row r="1340" spans="1:1">
      <c r="A1340" s="159" t="e">
        <f>'(소유자물건별)'!I140</f>
        <v>#REF!</v>
      </c>
    </row>
    <row r="1341" spans="1:1">
      <c r="A1341" s="159" t="e">
        <f>'(소유자물건별)'!I141</f>
        <v>#REF!</v>
      </c>
    </row>
    <row r="1342" spans="1:1">
      <c r="A1342" s="159" t="e">
        <f>'(소유자물건별)'!I142</f>
        <v>#REF!</v>
      </c>
    </row>
    <row r="1343" spans="1:1">
      <c r="A1343" s="159" t="e">
        <f>'(소유자물건별)'!I143</f>
        <v>#REF!</v>
      </c>
    </row>
    <row r="1344" spans="1:1">
      <c r="A1344" s="159" t="e">
        <f>'(소유자물건별)'!I144</f>
        <v>#REF!</v>
      </c>
    </row>
    <row r="1345" spans="1:1">
      <c r="A1345" s="159" t="e">
        <f>'(소유자물건별)'!I145</f>
        <v>#REF!</v>
      </c>
    </row>
    <row r="1346" spans="1:1">
      <c r="A1346" s="159" t="e">
        <f>'(소유자물건별)'!I146</f>
        <v>#REF!</v>
      </c>
    </row>
    <row r="1347" spans="1:1">
      <c r="A1347" s="159" t="e">
        <f>'(소유자물건별)'!I147</f>
        <v>#REF!</v>
      </c>
    </row>
    <row r="1348" spans="1:1">
      <c r="A1348" s="159" t="e">
        <f>'(소유자물건별)'!I148</f>
        <v>#REF!</v>
      </c>
    </row>
    <row r="1349" spans="1:1">
      <c r="A1349" s="159" t="e">
        <f>'(소유자물건별)'!I149</f>
        <v>#REF!</v>
      </c>
    </row>
    <row r="1350" spans="1:1">
      <c r="A1350" s="159" t="e">
        <f>'(소유자물건별)'!I150</f>
        <v>#REF!</v>
      </c>
    </row>
    <row r="1351" spans="1:1">
      <c r="A1351" s="159" t="e">
        <f>'(소유자물건별)'!I151</f>
        <v>#REF!</v>
      </c>
    </row>
  </sheetData>
  <phoneticPr fontId="63" type="noConversion"/>
  <conditionalFormatting sqref="A1:A1351">
    <cfRule type="duplicateValues" dxfId="45" priority="14"/>
  </conditionalFormatting>
  <pageMargins left="0.7" right="0.7" top="0.75" bottom="0.75" header="0.3" footer="0.3"/>
  <pageSetup paperSize="9" orientation="portrait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전제 및 복제할 수 없으며, 이를 위반할 시에는 당사 사규 및 관련 법규에 의해 제지를 받을 수 있습니다.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51"/>
  <sheetViews>
    <sheetView workbookViewId="0">
      <selection activeCell="B12" sqref="B12"/>
    </sheetView>
  </sheetViews>
  <sheetFormatPr defaultRowHeight="13.5"/>
  <cols>
    <col min="1" max="9" width="8.88671875" style="5"/>
  </cols>
  <sheetData>
    <row r="1" spans="1:9">
      <c r="A1" s="160" t="s">
        <v>82</v>
      </c>
      <c r="B1" s="160" t="s">
        <v>83</v>
      </c>
      <c r="C1" s="160" t="s">
        <v>84</v>
      </c>
      <c r="D1" s="160" t="s">
        <v>85</v>
      </c>
      <c r="E1" s="160" t="s">
        <v>86</v>
      </c>
      <c r="F1" s="160" t="s">
        <v>87</v>
      </c>
      <c r="G1" s="160" t="s">
        <v>88</v>
      </c>
      <c r="H1" s="160" t="s">
        <v>89</v>
      </c>
      <c r="I1" s="160" t="s">
        <v>90</v>
      </c>
    </row>
    <row r="2" spans="1:9">
      <c r="A2" s="159" t="e">
        <f>IF(토지!#REF!="","",토지!#REF!)</f>
        <v>#REF!</v>
      </c>
      <c r="B2" s="159" t="str">
        <f>IF(지장물!AF5="","",지장물!AF5)</f>
        <v/>
      </c>
      <c r="C2" s="159" t="e">
        <f>IF(#REF!="","",#REF!)</f>
        <v>#REF!</v>
      </c>
      <c r="D2" s="159" t="e">
        <f>IF(#REF!="","",#REF!)</f>
        <v>#REF!</v>
      </c>
      <c r="E2" s="159" t="e">
        <f>IF(#REF!="","",#REF!)</f>
        <v>#REF!</v>
      </c>
      <c r="F2" s="159" t="e">
        <f>IF(#REF!="","",#REF!)</f>
        <v>#REF!</v>
      </c>
      <c r="G2" s="159" t="e">
        <f>IF(#REF!="","",#REF!)</f>
        <v>#REF!</v>
      </c>
      <c r="H2" s="159" t="e">
        <f>IF(#REF!="","",#REF!)</f>
        <v>#REF!</v>
      </c>
      <c r="I2" s="159" t="e">
        <f>IF(#REF!="","",#REF!)</f>
        <v>#REF!</v>
      </c>
    </row>
    <row r="3" spans="1:9">
      <c r="A3" s="159" t="e">
        <f>IF(토지!#REF!="","",토지!#REF!)</f>
        <v>#REF!</v>
      </c>
      <c r="B3" s="159" t="str">
        <f>IF(지장물!AF6="","",지장물!AF6)</f>
        <v/>
      </c>
      <c r="C3" s="159" t="e">
        <f>IF(#REF!="","",#REF!)</f>
        <v>#REF!</v>
      </c>
      <c r="D3" s="159" t="e">
        <f>IF(#REF!="","",#REF!)</f>
        <v>#REF!</v>
      </c>
      <c r="E3" s="159" t="e">
        <f>IF(#REF!="","",#REF!)</f>
        <v>#REF!</v>
      </c>
      <c r="F3" s="159" t="e">
        <f>IF(#REF!="","",#REF!)</f>
        <v>#REF!</v>
      </c>
      <c r="G3" s="159" t="e">
        <f>IF(#REF!="","",#REF!)</f>
        <v>#REF!</v>
      </c>
      <c r="H3" s="159" t="e">
        <f>IF(#REF!="","",#REF!)</f>
        <v>#REF!</v>
      </c>
      <c r="I3" s="159" t="e">
        <f>IF(#REF!="","",#REF!)</f>
        <v>#REF!</v>
      </c>
    </row>
    <row r="4" spans="1:9">
      <c r="A4" s="159" t="e">
        <f>IF(토지!#REF!="","",토지!#REF!)</f>
        <v>#REF!</v>
      </c>
      <c r="B4" s="159" t="str">
        <f>IF(지장물!AF7="","",지장물!AF7)</f>
        <v/>
      </c>
      <c r="C4" s="159" t="e">
        <f>IF(#REF!="","",#REF!)</f>
        <v>#REF!</v>
      </c>
      <c r="D4" s="159" t="e">
        <f>IF(#REF!="","",#REF!)</f>
        <v>#REF!</v>
      </c>
      <c r="E4" s="159" t="e">
        <f>IF(#REF!="","",#REF!)</f>
        <v>#REF!</v>
      </c>
      <c r="F4" s="159" t="e">
        <f>IF(#REF!="","",#REF!)</f>
        <v>#REF!</v>
      </c>
      <c r="G4" s="159" t="e">
        <f>IF(#REF!="","",#REF!)</f>
        <v>#REF!</v>
      </c>
      <c r="H4" s="159" t="e">
        <f>IF(#REF!="","",#REF!)</f>
        <v>#REF!</v>
      </c>
      <c r="I4" s="159" t="e">
        <f>IF(#REF!="","",#REF!)</f>
        <v>#REF!</v>
      </c>
    </row>
    <row r="5" spans="1:9">
      <c r="A5" s="159" t="e">
        <f>IF(토지!#REF!="","",토지!#REF!)</f>
        <v>#REF!</v>
      </c>
      <c r="B5" s="159" t="str">
        <f>IF(지장물!AF8="","",지장물!AF8)</f>
        <v/>
      </c>
      <c r="C5" s="159" t="e">
        <f>IF(#REF!="","",#REF!)</f>
        <v>#REF!</v>
      </c>
      <c r="D5" s="159" t="e">
        <f>IF(#REF!="","",#REF!)</f>
        <v>#REF!</v>
      </c>
      <c r="E5" s="159" t="e">
        <f>IF(#REF!="","",#REF!)</f>
        <v>#REF!</v>
      </c>
      <c r="F5" s="159" t="e">
        <f>IF(#REF!="","",#REF!)</f>
        <v>#REF!</v>
      </c>
      <c r="G5" s="159" t="e">
        <f>IF(#REF!="","",#REF!)</f>
        <v>#REF!</v>
      </c>
      <c r="H5" s="159" t="e">
        <f>IF(#REF!="","",#REF!)</f>
        <v>#REF!</v>
      </c>
      <c r="I5" s="159" t="e">
        <f>IF(#REF!="","",#REF!)</f>
        <v>#REF!</v>
      </c>
    </row>
    <row r="6" spans="1:9">
      <c r="A6" s="159" t="e">
        <f>IF(토지!#REF!="","",토지!#REF!)</f>
        <v>#REF!</v>
      </c>
      <c r="B6" s="159" t="str">
        <f>IF(지장물!AF9="","",지장물!AF9)</f>
        <v/>
      </c>
      <c r="C6" s="159" t="e">
        <f>IF(#REF!="","",#REF!)</f>
        <v>#REF!</v>
      </c>
      <c r="D6" s="159" t="e">
        <f>IF(#REF!="","",#REF!)</f>
        <v>#REF!</v>
      </c>
      <c r="E6" s="159" t="e">
        <f>IF(#REF!="","",#REF!)</f>
        <v>#REF!</v>
      </c>
      <c r="F6" s="159" t="e">
        <f>IF(#REF!="","",#REF!)</f>
        <v>#REF!</v>
      </c>
      <c r="G6" s="159" t="e">
        <f>IF(#REF!="","",#REF!)</f>
        <v>#REF!</v>
      </c>
      <c r="H6" s="159" t="e">
        <f>IF(#REF!="","",#REF!)</f>
        <v>#REF!</v>
      </c>
      <c r="I6" s="159" t="e">
        <f>IF(#REF!="","",#REF!)</f>
        <v>#REF!</v>
      </c>
    </row>
    <row r="7" spans="1:9">
      <c r="A7" s="159" t="e">
        <f>IF(토지!#REF!="","",토지!#REF!)</f>
        <v>#REF!</v>
      </c>
      <c r="B7" s="159" t="str">
        <f>IF(지장물!AF10="","",지장물!AF10)</f>
        <v/>
      </c>
      <c r="C7" s="159" t="e">
        <f>IF(#REF!="","",#REF!)</f>
        <v>#REF!</v>
      </c>
      <c r="D7" s="159" t="e">
        <f>IF(#REF!="","",#REF!)</f>
        <v>#REF!</v>
      </c>
      <c r="E7" s="159" t="e">
        <f>IF(#REF!="","",#REF!)</f>
        <v>#REF!</v>
      </c>
      <c r="F7" s="159" t="e">
        <f>IF(#REF!="","",#REF!)</f>
        <v>#REF!</v>
      </c>
      <c r="G7" s="159" t="e">
        <f>IF(#REF!="","",#REF!)</f>
        <v>#REF!</v>
      </c>
      <c r="H7" s="159" t="e">
        <f>IF(#REF!="","",#REF!)</f>
        <v>#REF!</v>
      </c>
      <c r="I7" s="159" t="e">
        <f>IF(#REF!="","",#REF!)</f>
        <v>#REF!</v>
      </c>
    </row>
    <row r="8" spans="1:9">
      <c r="A8" s="159" t="e">
        <f>IF(토지!#REF!="","",토지!#REF!)</f>
        <v>#REF!</v>
      </c>
      <c r="B8" s="159" t="e">
        <f>IF(지장물!#REF!="","",지장물!#REF!)</f>
        <v>#REF!</v>
      </c>
      <c r="C8" s="159" t="e">
        <f>IF(#REF!="","",#REF!)</f>
        <v>#REF!</v>
      </c>
      <c r="D8" s="159" t="e">
        <f>IF(#REF!="","",#REF!)</f>
        <v>#REF!</v>
      </c>
      <c r="E8" s="159" t="e">
        <f>IF(#REF!="","",#REF!)</f>
        <v>#REF!</v>
      </c>
      <c r="F8" s="159" t="e">
        <f>IF(#REF!="","",#REF!)</f>
        <v>#REF!</v>
      </c>
      <c r="G8" s="159" t="e">
        <f>IF(#REF!="","",#REF!)</f>
        <v>#REF!</v>
      </c>
      <c r="H8" s="159" t="e">
        <f>IF(#REF!="","",#REF!)</f>
        <v>#REF!</v>
      </c>
      <c r="I8" s="159" t="e">
        <f>IF(#REF!="","",#REF!)</f>
        <v>#REF!</v>
      </c>
    </row>
    <row r="9" spans="1:9">
      <c r="A9" s="159" t="e">
        <f>IF(토지!#REF!="","",토지!#REF!)</f>
        <v>#REF!</v>
      </c>
      <c r="B9" s="159" t="str">
        <f>IF(지장물!AF11="","",지장물!AF11)</f>
        <v/>
      </c>
      <c r="C9" s="159" t="e">
        <f>IF(#REF!="","",#REF!)</f>
        <v>#REF!</v>
      </c>
      <c r="D9" s="159" t="e">
        <f>IF(#REF!="","",#REF!)</f>
        <v>#REF!</v>
      </c>
      <c r="E9" s="159" t="e">
        <f>IF(#REF!="","",#REF!)</f>
        <v>#REF!</v>
      </c>
      <c r="F9" s="159" t="e">
        <f>IF(#REF!="","",#REF!)</f>
        <v>#REF!</v>
      </c>
      <c r="G9" s="159" t="e">
        <f>IF(#REF!="","",#REF!)</f>
        <v>#REF!</v>
      </c>
      <c r="H9" s="159" t="e">
        <f>IF(#REF!="","",#REF!)</f>
        <v>#REF!</v>
      </c>
      <c r="I9" s="159" t="e">
        <f>IF(#REF!="","",#REF!)</f>
        <v>#REF!</v>
      </c>
    </row>
    <row r="10" spans="1:9">
      <c r="A10" s="159" t="e">
        <f>IF(토지!#REF!="","",토지!#REF!)</f>
        <v>#REF!</v>
      </c>
      <c r="B10" s="159" t="str">
        <f>IF(지장물!AF12="","",지장물!AF12)</f>
        <v/>
      </c>
      <c r="C10" s="159" t="e">
        <f>IF(#REF!="","",#REF!)</f>
        <v>#REF!</v>
      </c>
      <c r="D10" s="159" t="e">
        <f>IF(#REF!="","",#REF!)</f>
        <v>#REF!</v>
      </c>
      <c r="E10" s="159" t="e">
        <f>IF(#REF!="","",#REF!)</f>
        <v>#REF!</v>
      </c>
      <c r="F10" s="159" t="e">
        <f>IF(#REF!="","",#REF!)</f>
        <v>#REF!</v>
      </c>
      <c r="G10" s="159" t="e">
        <f>IF(#REF!="","",#REF!)</f>
        <v>#REF!</v>
      </c>
      <c r="H10" s="159" t="e">
        <f>IF(#REF!="","",#REF!)</f>
        <v>#REF!</v>
      </c>
      <c r="I10" s="159" t="e">
        <f>IF(#REF!="","",#REF!)</f>
        <v>#REF!</v>
      </c>
    </row>
    <row r="11" spans="1:9">
      <c r="A11" s="159" t="e">
        <f>IF(토지!#REF!="","",토지!#REF!)</f>
        <v>#REF!</v>
      </c>
      <c r="B11" s="159" t="str">
        <f>IF(지장물!AF13="","",지장물!AF13)</f>
        <v/>
      </c>
      <c r="C11" s="159" t="e">
        <f>IF(#REF!="","",#REF!)</f>
        <v>#REF!</v>
      </c>
      <c r="D11" s="159" t="e">
        <f>IF(#REF!="","",#REF!)</f>
        <v>#REF!</v>
      </c>
      <c r="E11" s="159" t="e">
        <f>IF(#REF!="","",#REF!)</f>
        <v>#REF!</v>
      </c>
      <c r="F11" s="159" t="e">
        <f>IF(#REF!="","",#REF!)</f>
        <v>#REF!</v>
      </c>
      <c r="G11" s="159" t="e">
        <f>IF(#REF!="","",#REF!)</f>
        <v>#REF!</v>
      </c>
      <c r="H11" s="159" t="e">
        <f>IF(#REF!="","",#REF!)</f>
        <v>#REF!</v>
      </c>
      <c r="I11" s="159" t="e">
        <f>IF(#REF!="","",#REF!)</f>
        <v>#REF!</v>
      </c>
    </row>
    <row r="12" spans="1:9">
      <c r="A12" s="159" t="e">
        <f>IF(토지!#REF!="","",토지!#REF!)</f>
        <v>#REF!</v>
      </c>
      <c r="B12" s="159" t="str">
        <f>IF(지장물!AF14="","",지장물!AF14)</f>
        <v/>
      </c>
      <c r="C12" s="159" t="e">
        <f>IF(#REF!="","",#REF!)</f>
        <v>#REF!</v>
      </c>
      <c r="D12" s="159" t="e">
        <f>IF(#REF!="","",#REF!)</f>
        <v>#REF!</v>
      </c>
      <c r="E12" s="159" t="e">
        <f>IF(#REF!="","",#REF!)</f>
        <v>#REF!</v>
      </c>
      <c r="F12" s="159" t="e">
        <f>IF(#REF!="","",#REF!)</f>
        <v>#REF!</v>
      </c>
      <c r="G12" s="159" t="e">
        <f>IF(#REF!="","",#REF!)</f>
        <v>#REF!</v>
      </c>
      <c r="H12" s="159" t="e">
        <f>IF(#REF!="","",#REF!)</f>
        <v>#REF!</v>
      </c>
      <c r="I12" s="159" t="e">
        <f>IF(#REF!="","",#REF!)</f>
        <v>#REF!</v>
      </c>
    </row>
    <row r="13" spans="1:9">
      <c r="A13" s="159" t="e">
        <f>IF(토지!#REF!="","",토지!#REF!)</f>
        <v>#REF!</v>
      </c>
      <c r="B13" s="159" t="str">
        <f>IF(지장물!AF15="","",지장물!AF15)</f>
        <v/>
      </c>
      <c r="C13" s="159" t="e">
        <f>IF(#REF!="","",#REF!)</f>
        <v>#REF!</v>
      </c>
      <c r="D13" s="159" t="e">
        <f>IF(#REF!="","",#REF!)</f>
        <v>#REF!</v>
      </c>
      <c r="E13" s="159" t="e">
        <f>IF(#REF!="","",#REF!)</f>
        <v>#REF!</v>
      </c>
      <c r="F13" s="159" t="e">
        <f>IF(#REF!="","",#REF!)</f>
        <v>#REF!</v>
      </c>
      <c r="G13" s="159" t="e">
        <f>IF(#REF!="","",#REF!)</f>
        <v>#REF!</v>
      </c>
      <c r="H13" s="159" t="e">
        <f>IF(#REF!="","",#REF!)</f>
        <v>#REF!</v>
      </c>
      <c r="I13" s="159" t="e">
        <f>IF(#REF!="","",#REF!)</f>
        <v>#REF!</v>
      </c>
    </row>
    <row r="14" spans="1:9">
      <c r="A14" s="159" t="e">
        <f>IF(토지!#REF!="","",토지!#REF!)</f>
        <v>#REF!</v>
      </c>
      <c r="B14" s="159" t="str">
        <f>IF(지장물!AF16="","",지장물!AF16)</f>
        <v/>
      </c>
      <c r="C14" s="159" t="e">
        <f>IF(#REF!="","",#REF!)</f>
        <v>#REF!</v>
      </c>
      <c r="D14" s="159" t="e">
        <f>IF(#REF!="","",#REF!)</f>
        <v>#REF!</v>
      </c>
      <c r="E14" s="159" t="e">
        <f>IF(#REF!="","",#REF!)</f>
        <v>#REF!</v>
      </c>
      <c r="F14" s="159" t="e">
        <f>IF(#REF!="","",#REF!)</f>
        <v>#REF!</v>
      </c>
      <c r="G14" s="159" t="e">
        <f>IF(#REF!="","",#REF!)</f>
        <v>#REF!</v>
      </c>
      <c r="H14" s="159" t="e">
        <f>IF(#REF!="","",#REF!)</f>
        <v>#REF!</v>
      </c>
      <c r="I14" s="159" t="e">
        <f>IF(#REF!="","",#REF!)</f>
        <v>#REF!</v>
      </c>
    </row>
    <row r="15" spans="1:9">
      <c r="A15" s="159" t="e">
        <f>IF(토지!#REF!="","",토지!#REF!)</f>
        <v>#REF!</v>
      </c>
      <c r="B15" s="159" t="str">
        <f>IF(지장물!AF17="","",지장물!AF17)</f>
        <v/>
      </c>
      <c r="C15" s="159" t="e">
        <f>IF(#REF!="","",#REF!)</f>
        <v>#REF!</v>
      </c>
      <c r="D15" s="159" t="e">
        <f>IF(#REF!="","",#REF!)</f>
        <v>#REF!</v>
      </c>
      <c r="E15" s="159" t="e">
        <f>IF(#REF!="","",#REF!)</f>
        <v>#REF!</v>
      </c>
      <c r="F15" s="159" t="e">
        <f>IF(#REF!="","",#REF!)</f>
        <v>#REF!</v>
      </c>
      <c r="G15" s="159" t="e">
        <f>IF(#REF!="","",#REF!)</f>
        <v>#REF!</v>
      </c>
      <c r="H15" s="159" t="e">
        <f>IF(#REF!="","",#REF!)</f>
        <v>#REF!</v>
      </c>
      <c r="I15" s="159" t="e">
        <f>IF(#REF!="","",#REF!)</f>
        <v>#REF!</v>
      </c>
    </row>
    <row r="16" spans="1:9">
      <c r="A16" s="159" t="e">
        <f>IF(토지!#REF!="","",토지!#REF!)</f>
        <v>#REF!</v>
      </c>
      <c r="B16" s="159" t="str">
        <f>IF(지장물!AF18="","",지장물!AF18)</f>
        <v/>
      </c>
      <c r="C16" s="159" t="e">
        <f>IF(#REF!="","",#REF!)</f>
        <v>#REF!</v>
      </c>
      <c r="D16" s="159" t="e">
        <f>IF(#REF!="","",#REF!)</f>
        <v>#REF!</v>
      </c>
      <c r="E16" s="159" t="e">
        <f>IF(#REF!="","",#REF!)</f>
        <v>#REF!</v>
      </c>
      <c r="F16" s="159" t="e">
        <f>IF(#REF!="","",#REF!)</f>
        <v>#REF!</v>
      </c>
      <c r="G16" s="159" t="e">
        <f>IF(#REF!="","",#REF!)</f>
        <v>#REF!</v>
      </c>
      <c r="H16" s="159" t="e">
        <f>IF(#REF!="","",#REF!)</f>
        <v>#REF!</v>
      </c>
      <c r="I16" s="159" t="e">
        <f>IF(#REF!="","",#REF!)</f>
        <v>#REF!</v>
      </c>
    </row>
    <row r="17" spans="1:9">
      <c r="A17" s="159" t="e">
        <f>IF(토지!#REF!="","",토지!#REF!)</f>
        <v>#REF!</v>
      </c>
      <c r="B17" s="159" t="str">
        <f>IF(지장물!AF19="","",지장물!AF19)</f>
        <v/>
      </c>
      <c r="C17" s="159" t="e">
        <f>IF(#REF!="","",#REF!)</f>
        <v>#REF!</v>
      </c>
      <c r="D17" s="159" t="e">
        <f>IF(#REF!="","",#REF!)</f>
        <v>#REF!</v>
      </c>
      <c r="E17" s="159" t="e">
        <f>IF(#REF!="","",#REF!)</f>
        <v>#REF!</v>
      </c>
      <c r="F17" s="159" t="e">
        <f>IF(#REF!="","",#REF!)</f>
        <v>#REF!</v>
      </c>
      <c r="G17" s="159" t="e">
        <f>IF(#REF!="","",#REF!)</f>
        <v>#REF!</v>
      </c>
      <c r="H17" s="159" t="e">
        <f>IF(#REF!="","",#REF!)</f>
        <v>#REF!</v>
      </c>
      <c r="I17" s="159" t="e">
        <f>IF(#REF!="","",#REF!)</f>
        <v>#REF!</v>
      </c>
    </row>
    <row r="18" spans="1:9">
      <c r="A18" s="159" t="e">
        <f>IF(토지!#REF!="","",토지!#REF!)</f>
        <v>#REF!</v>
      </c>
      <c r="B18" s="159" t="str">
        <f>IF(지장물!AF20="","",지장물!AF20)</f>
        <v/>
      </c>
      <c r="C18" s="159" t="e">
        <f>IF(#REF!="","",#REF!)</f>
        <v>#REF!</v>
      </c>
      <c r="D18" s="159" t="e">
        <f>IF(#REF!="","",#REF!)</f>
        <v>#REF!</v>
      </c>
      <c r="E18" s="159" t="e">
        <f>IF(#REF!="","",#REF!)</f>
        <v>#REF!</v>
      </c>
      <c r="F18" s="159" t="e">
        <f>IF(#REF!="","",#REF!)</f>
        <v>#REF!</v>
      </c>
      <c r="G18" s="159" t="e">
        <f>IF(#REF!="","",#REF!)</f>
        <v>#REF!</v>
      </c>
      <c r="H18" s="159" t="e">
        <f>IF(#REF!="","",#REF!)</f>
        <v>#REF!</v>
      </c>
      <c r="I18" s="159" t="e">
        <f>IF(#REF!="","",#REF!)</f>
        <v>#REF!</v>
      </c>
    </row>
    <row r="19" spans="1:9">
      <c r="A19" s="159" t="e">
        <f>IF(토지!#REF!="","",토지!#REF!)</f>
        <v>#REF!</v>
      </c>
      <c r="B19" s="159" t="str">
        <f>IF(지장물!AF21="","",지장물!AF21)</f>
        <v/>
      </c>
      <c r="C19" s="159" t="e">
        <f>IF(#REF!="","",#REF!)</f>
        <v>#REF!</v>
      </c>
      <c r="D19" s="159" t="e">
        <f>IF(#REF!="","",#REF!)</f>
        <v>#REF!</v>
      </c>
      <c r="E19" s="159" t="e">
        <f>IF(#REF!="","",#REF!)</f>
        <v>#REF!</v>
      </c>
      <c r="F19" s="159" t="e">
        <f>IF(#REF!="","",#REF!)</f>
        <v>#REF!</v>
      </c>
      <c r="G19" s="159" t="e">
        <f>IF(#REF!="","",#REF!)</f>
        <v>#REF!</v>
      </c>
      <c r="H19" s="159" t="e">
        <f>IF(#REF!="","",#REF!)</f>
        <v>#REF!</v>
      </c>
      <c r="I19" s="159" t="e">
        <f>IF(#REF!="","",#REF!)</f>
        <v>#REF!</v>
      </c>
    </row>
    <row r="20" spans="1:9">
      <c r="A20" s="159" t="e">
        <f>IF(토지!#REF!="","",토지!#REF!)</f>
        <v>#REF!</v>
      </c>
      <c r="B20" s="159" t="str">
        <f>IF(지장물!AF27="","",지장물!AF27)</f>
        <v/>
      </c>
      <c r="C20" s="159" t="e">
        <f>IF(#REF!="","",#REF!)</f>
        <v>#REF!</v>
      </c>
      <c r="D20" s="159" t="e">
        <f>IF(#REF!="","",#REF!)</f>
        <v>#REF!</v>
      </c>
      <c r="E20" s="159" t="e">
        <f>IF(#REF!="","",#REF!)</f>
        <v>#REF!</v>
      </c>
      <c r="F20" s="159" t="e">
        <f>IF(#REF!="","",#REF!)</f>
        <v>#REF!</v>
      </c>
      <c r="G20" s="159" t="e">
        <f>IF(#REF!="","",#REF!)</f>
        <v>#REF!</v>
      </c>
      <c r="H20" s="159" t="e">
        <f>IF(#REF!="","",#REF!)</f>
        <v>#REF!</v>
      </c>
      <c r="I20" s="159" t="e">
        <f>IF(#REF!="","",#REF!)</f>
        <v>#REF!</v>
      </c>
    </row>
    <row r="21" spans="1:9">
      <c r="A21" s="159" t="e">
        <f>IF(토지!#REF!="","",토지!#REF!)</f>
        <v>#REF!</v>
      </c>
      <c r="B21" s="159" t="e">
        <f>IF(지장물!#REF!="","",지장물!#REF!)</f>
        <v>#REF!</v>
      </c>
      <c r="C21" s="159" t="e">
        <f>IF(#REF!="","",#REF!)</f>
        <v>#REF!</v>
      </c>
      <c r="D21" s="159" t="e">
        <f>IF(#REF!="","",#REF!)</f>
        <v>#REF!</v>
      </c>
      <c r="E21" s="159" t="e">
        <f>IF(#REF!="","",#REF!)</f>
        <v>#REF!</v>
      </c>
      <c r="F21" s="159" t="e">
        <f>IF(#REF!="","",#REF!)</f>
        <v>#REF!</v>
      </c>
      <c r="G21" s="159" t="e">
        <f>IF(#REF!="","",#REF!)</f>
        <v>#REF!</v>
      </c>
      <c r="H21" s="159" t="e">
        <f>IF(#REF!="","",#REF!)</f>
        <v>#REF!</v>
      </c>
      <c r="I21" s="159" t="e">
        <f>IF(#REF!="","",#REF!)</f>
        <v>#REF!</v>
      </c>
    </row>
    <row r="22" spans="1:9">
      <c r="A22" s="159" t="e">
        <f>IF(토지!#REF!="","",토지!#REF!)</f>
        <v>#REF!</v>
      </c>
      <c r="B22" s="159" t="str">
        <f>IF(지장물!AF22="","",지장물!AF22)</f>
        <v/>
      </c>
      <c r="C22" s="159" t="e">
        <f>IF(#REF!="","",#REF!)</f>
        <v>#REF!</v>
      </c>
      <c r="D22" s="159" t="e">
        <f>IF(#REF!="","",#REF!)</f>
        <v>#REF!</v>
      </c>
      <c r="E22" s="159" t="e">
        <f>IF(#REF!="","",#REF!)</f>
        <v>#REF!</v>
      </c>
      <c r="F22" s="159" t="e">
        <f>IF(#REF!="","",#REF!)</f>
        <v>#REF!</v>
      </c>
      <c r="G22" s="159" t="e">
        <f>IF(#REF!="","",#REF!)</f>
        <v>#REF!</v>
      </c>
      <c r="H22" s="159" t="e">
        <f>IF(#REF!="","",#REF!)</f>
        <v>#REF!</v>
      </c>
      <c r="I22" s="159" t="e">
        <f>IF(#REF!="","",#REF!)</f>
        <v>#REF!</v>
      </c>
    </row>
    <row r="23" spans="1:9">
      <c r="A23" s="159" t="e">
        <f>IF(토지!#REF!="","",토지!#REF!)</f>
        <v>#REF!</v>
      </c>
      <c r="B23" s="159" t="e">
        <f>IF(지장물!#REF!="","",지장물!#REF!)</f>
        <v>#REF!</v>
      </c>
      <c r="C23" s="159" t="e">
        <f>IF(#REF!="","",#REF!)</f>
        <v>#REF!</v>
      </c>
      <c r="D23" s="159" t="e">
        <f>IF(#REF!="","",#REF!)</f>
        <v>#REF!</v>
      </c>
      <c r="E23" s="159" t="e">
        <f>IF(#REF!="","",#REF!)</f>
        <v>#REF!</v>
      </c>
      <c r="F23" s="159" t="e">
        <f>IF(#REF!="","",#REF!)</f>
        <v>#REF!</v>
      </c>
      <c r="G23" s="159" t="e">
        <f>IF(#REF!="","",#REF!)</f>
        <v>#REF!</v>
      </c>
      <c r="H23" s="159" t="e">
        <f>IF(#REF!="","",#REF!)</f>
        <v>#REF!</v>
      </c>
      <c r="I23" s="159" t="e">
        <f>IF(#REF!="","",#REF!)</f>
        <v>#REF!</v>
      </c>
    </row>
    <row r="24" spans="1:9">
      <c r="A24" s="159" t="e">
        <f>IF(토지!#REF!="","",토지!#REF!)</f>
        <v>#REF!</v>
      </c>
      <c r="B24" s="159" t="e">
        <f>IF(지장물!#REF!="","",지장물!#REF!)</f>
        <v>#REF!</v>
      </c>
      <c r="C24" s="159" t="e">
        <f>IF(#REF!="","",#REF!)</f>
        <v>#REF!</v>
      </c>
      <c r="D24" s="159" t="e">
        <f>IF(#REF!="","",#REF!)</f>
        <v>#REF!</v>
      </c>
      <c r="E24" s="159" t="e">
        <f>IF(#REF!="","",#REF!)</f>
        <v>#REF!</v>
      </c>
      <c r="F24" s="159" t="e">
        <f>IF(#REF!="","",#REF!)</f>
        <v>#REF!</v>
      </c>
      <c r="G24" s="159" t="e">
        <f>IF(#REF!="","",#REF!)</f>
        <v>#REF!</v>
      </c>
      <c r="H24" s="159" t="e">
        <f>IF(#REF!="","",#REF!)</f>
        <v>#REF!</v>
      </c>
      <c r="I24" s="159" t="e">
        <f>IF(#REF!="","",#REF!)</f>
        <v>#REF!</v>
      </c>
    </row>
    <row r="25" spans="1:9">
      <c r="A25" s="159" t="e">
        <f>IF(토지!#REF!="","",토지!#REF!)</f>
        <v>#REF!</v>
      </c>
      <c r="B25" s="159" t="str">
        <f>IF(지장물!AF34="","",지장물!AF34)</f>
        <v/>
      </c>
      <c r="C25" s="159" t="e">
        <f>IF(#REF!="","",#REF!)</f>
        <v>#REF!</v>
      </c>
      <c r="D25" s="159" t="e">
        <f>IF(#REF!="","",#REF!)</f>
        <v>#REF!</v>
      </c>
      <c r="E25" s="159" t="e">
        <f>IF(#REF!="","",#REF!)</f>
        <v>#REF!</v>
      </c>
      <c r="F25" s="159" t="e">
        <f>IF(#REF!="","",#REF!)</f>
        <v>#REF!</v>
      </c>
      <c r="G25" s="159" t="e">
        <f>IF(#REF!="","",#REF!)</f>
        <v>#REF!</v>
      </c>
      <c r="H25" s="159" t="e">
        <f>IF(#REF!="","",#REF!)</f>
        <v>#REF!</v>
      </c>
      <c r="I25" s="159" t="e">
        <f>IF(#REF!="","",#REF!)</f>
        <v>#REF!</v>
      </c>
    </row>
    <row r="26" spans="1:9">
      <c r="A26" s="159" t="e">
        <f>IF(토지!#REF!="","",토지!#REF!)</f>
        <v>#REF!</v>
      </c>
      <c r="B26" s="159" t="str">
        <f>IF(지장물!AF35="","",지장물!AF35)</f>
        <v/>
      </c>
      <c r="C26" s="159" t="e">
        <f>IF(#REF!="","",#REF!)</f>
        <v>#REF!</v>
      </c>
      <c r="D26" s="159" t="e">
        <f>IF(#REF!="","",#REF!)</f>
        <v>#REF!</v>
      </c>
      <c r="E26" s="159" t="e">
        <f>IF(#REF!="","",#REF!)</f>
        <v>#REF!</v>
      </c>
      <c r="F26" s="159" t="e">
        <f>IF(#REF!="","",#REF!)</f>
        <v>#REF!</v>
      </c>
      <c r="G26" s="159" t="e">
        <f>IF(#REF!="","",#REF!)</f>
        <v>#REF!</v>
      </c>
      <c r="H26" s="159" t="e">
        <f>IF(#REF!="","",#REF!)</f>
        <v>#REF!</v>
      </c>
      <c r="I26" s="159" t="e">
        <f>IF(#REF!="","",#REF!)</f>
        <v>#REF!</v>
      </c>
    </row>
    <row r="27" spans="1:9">
      <c r="A27" s="159" t="e">
        <f>IF(토지!#REF!="","",토지!#REF!)</f>
        <v>#REF!</v>
      </c>
      <c r="B27" s="159" t="str">
        <f>IF(지장물!AF36="","",지장물!AF36)</f>
        <v/>
      </c>
      <c r="C27" s="159" t="e">
        <f>IF(#REF!="","",#REF!)</f>
        <v>#REF!</v>
      </c>
      <c r="D27" s="159" t="e">
        <f>IF(#REF!="","",#REF!)</f>
        <v>#REF!</v>
      </c>
      <c r="E27" s="159" t="e">
        <f>IF(#REF!="","",#REF!)</f>
        <v>#REF!</v>
      </c>
      <c r="F27" s="159" t="e">
        <f>IF(#REF!="","",#REF!)</f>
        <v>#REF!</v>
      </c>
      <c r="G27" s="159" t="e">
        <f>IF(#REF!="","",#REF!)</f>
        <v>#REF!</v>
      </c>
      <c r="H27" s="159" t="e">
        <f>IF(#REF!="","",#REF!)</f>
        <v>#REF!</v>
      </c>
      <c r="I27" s="159" t="e">
        <f>IF(#REF!="","",#REF!)</f>
        <v>#REF!</v>
      </c>
    </row>
    <row r="28" spans="1:9">
      <c r="A28" s="159" t="e">
        <f>IF(토지!#REF!="","",토지!#REF!)</f>
        <v>#REF!</v>
      </c>
      <c r="B28" s="159" t="str">
        <f>IF(지장물!AF37="","",지장물!AF37)</f>
        <v/>
      </c>
      <c r="C28" s="159" t="e">
        <f>IF(#REF!="","",#REF!)</f>
        <v>#REF!</v>
      </c>
      <c r="D28" s="159" t="e">
        <f>IF(#REF!="","",#REF!)</f>
        <v>#REF!</v>
      </c>
      <c r="E28" s="159" t="e">
        <f>IF(#REF!="","",#REF!)</f>
        <v>#REF!</v>
      </c>
      <c r="F28" s="159" t="e">
        <f>IF(#REF!="","",#REF!)</f>
        <v>#REF!</v>
      </c>
      <c r="G28" s="159" t="e">
        <f>IF(#REF!="","",#REF!)</f>
        <v>#REF!</v>
      </c>
      <c r="H28" s="159" t="e">
        <f>IF(#REF!="","",#REF!)</f>
        <v>#REF!</v>
      </c>
      <c r="I28" s="159" t="e">
        <f>IF(#REF!="","",#REF!)</f>
        <v>#REF!</v>
      </c>
    </row>
    <row r="29" spans="1:9">
      <c r="A29" s="159" t="e">
        <f>IF(토지!#REF!="","",토지!#REF!)</f>
        <v>#REF!</v>
      </c>
      <c r="B29" s="159" t="str">
        <f>IF(지장물!AF38="","",지장물!AF38)</f>
        <v/>
      </c>
      <c r="C29" s="159" t="e">
        <f>IF(#REF!="","",#REF!)</f>
        <v>#REF!</v>
      </c>
      <c r="D29" s="159" t="e">
        <f>IF(#REF!="","",#REF!)</f>
        <v>#REF!</v>
      </c>
      <c r="E29" s="159" t="e">
        <f>IF(#REF!="","",#REF!)</f>
        <v>#REF!</v>
      </c>
      <c r="F29" s="159" t="e">
        <f>IF(#REF!="","",#REF!)</f>
        <v>#REF!</v>
      </c>
      <c r="G29" s="159" t="e">
        <f>IF(#REF!="","",#REF!)</f>
        <v>#REF!</v>
      </c>
      <c r="H29" s="159" t="e">
        <f>IF(#REF!="","",#REF!)</f>
        <v>#REF!</v>
      </c>
      <c r="I29" s="159" t="e">
        <f>IF(#REF!="","",#REF!)</f>
        <v>#REF!</v>
      </c>
    </row>
    <row r="30" spans="1:9">
      <c r="A30" s="159" t="e">
        <f>IF(토지!#REF!="","",토지!#REF!)</f>
        <v>#REF!</v>
      </c>
      <c r="B30" s="159" t="e">
        <f>IF(지장물!#REF!="","",지장물!#REF!)</f>
        <v>#REF!</v>
      </c>
      <c r="C30" s="159" t="e">
        <f>IF(#REF!="","",#REF!)</f>
        <v>#REF!</v>
      </c>
      <c r="D30" s="159" t="e">
        <f>IF(#REF!="","",#REF!)</f>
        <v>#REF!</v>
      </c>
      <c r="E30" s="159" t="e">
        <f>IF(#REF!="","",#REF!)</f>
        <v>#REF!</v>
      </c>
      <c r="F30" s="159" t="e">
        <f>IF(#REF!="","",#REF!)</f>
        <v>#REF!</v>
      </c>
      <c r="G30" s="159" t="e">
        <f>IF(#REF!="","",#REF!)</f>
        <v>#REF!</v>
      </c>
      <c r="H30" s="159" t="e">
        <f>IF(#REF!="","",#REF!)</f>
        <v>#REF!</v>
      </c>
      <c r="I30" s="159" t="e">
        <f>IF(#REF!="","",#REF!)</f>
        <v>#REF!</v>
      </c>
    </row>
    <row r="31" spans="1:9">
      <c r="A31" s="159" t="e">
        <f>IF(토지!#REF!="","",토지!#REF!)</f>
        <v>#REF!</v>
      </c>
      <c r="B31" s="159" t="str">
        <f>IF(지장물!AF39="","",지장물!AF39)</f>
        <v/>
      </c>
      <c r="C31" s="159" t="e">
        <f>IF(#REF!="","",#REF!)</f>
        <v>#REF!</v>
      </c>
      <c r="D31" s="159" t="e">
        <f>IF(#REF!="","",#REF!)</f>
        <v>#REF!</v>
      </c>
      <c r="E31" s="159" t="e">
        <f>IF(#REF!="","",#REF!)</f>
        <v>#REF!</v>
      </c>
      <c r="F31" s="159" t="e">
        <f>IF(#REF!="","",#REF!)</f>
        <v>#REF!</v>
      </c>
      <c r="G31" s="159" t="e">
        <f>IF(#REF!="","",#REF!)</f>
        <v>#REF!</v>
      </c>
      <c r="H31" s="159" t="e">
        <f>IF(#REF!="","",#REF!)</f>
        <v>#REF!</v>
      </c>
      <c r="I31" s="159" t="e">
        <f>IF(#REF!="","",#REF!)</f>
        <v>#REF!</v>
      </c>
    </row>
    <row r="32" spans="1:9">
      <c r="A32" s="159" t="e">
        <f>IF(토지!#REF!="","",토지!#REF!)</f>
        <v>#REF!</v>
      </c>
      <c r="B32" s="159" t="str">
        <f>IF(지장물!AF40="","",지장물!AF40)</f>
        <v/>
      </c>
      <c r="C32" s="159" t="e">
        <f>IF(#REF!="","",#REF!)</f>
        <v>#REF!</v>
      </c>
      <c r="D32" s="159" t="e">
        <f>IF(#REF!="","",#REF!)</f>
        <v>#REF!</v>
      </c>
      <c r="E32" s="159" t="e">
        <f>IF(#REF!="","",#REF!)</f>
        <v>#REF!</v>
      </c>
      <c r="F32" s="159" t="e">
        <f>IF(#REF!="","",#REF!)</f>
        <v>#REF!</v>
      </c>
      <c r="G32" s="159" t="e">
        <f>IF(#REF!="","",#REF!)</f>
        <v>#REF!</v>
      </c>
      <c r="H32" s="159" t="e">
        <f>IF(#REF!="","",#REF!)</f>
        <v>#REF!</v>
      </c>
      <c r="I32" s="159" t="e">
        <f>IF(#REF!="","",#REF!)</f>
        <v>#REF!</v>
      </c>
    </row>
    <row r="33" spans="1:9">
      <c r="A33" s="159" t="e">
        <f>IF(토지!#REF!="","",토지!#REF!)</f>
        <v>#REF!</v>
      </c>
      <c r="B33" s="159" t="str">
        <f>IF(지장물!AF41="","",지장물!AF41)</f>
        <v/>
      </c>
      <c r="C33" s="159" t="e">
        <f>IF(#REF!="","",#REF!)</f>
        <v>#REF!</v>
      </c>
      <c r="D33" s="159" t="e">
        <f>IF(#REF!="","",#REF!)</f>
        <v>#REF!</v>
      </c>
      <c r="E33" s="159" t="e">
        <f>IF(#REF!="","",#REF!)</f>
        <v>#REF!</v>
      </c>
      <c r="F33" s="159" t="e">
        <f>IF(#REF!="","",#REF!)</f>
        <v>#REF!</v>
      </c>
      <c r="G33" s="159" t="e">
        <f>IF(#REF!="","",#REF!)</f>
        <v>#REF!</v>
      </c>
      <c r="H33" s="159" t="e">
        <f>IF(#REF!="","",#REF!)</f>
        <v>#REF!</v>
      </c>
      <c r="I33" s="159" t="e">
        <f>IF(#REF!="","",#REF!)</f>
        <v>#REF!</v>
      </c>
    </row>
    <row r="34" spans="1:9">
      <c r="A34" s="159" t="e">
        <f>IF(토지!#REF!="","",토지!#REF!)</f>
        <v>#REF!</v>
      </c>
      <c r="B34" s="159" t="str">
        <f>IF(지장물!AF42="","",지장물!AF42)</f>
        <v/>
      </c>
      <c r="C34" s="159" t="e">
        <f>IF(#REF!="","",#REF!)</f>
        <v>#REF!</v>
      </c>
      <c r="D34" s="159" t="e">
        <f>IF(#REF!="","",#REF!)</f>
        <v>#REF!</v>
      </c>
      <c r="E34" s="159" t="e">
        <f>IF(#REF!="","",#REF!)</f>
        <v>#REF!</v>
      </c>
      <c r="F34" s="159" t="e">
        <f>IF(#REF!="","",#REF!)</f>
        <v>#REF!</v>
      </c>
      <c r="G34" s="159" t="e">
        <f>IF(#REF!="","",#REF!)</f>
        <v>#REF!</v>
      </c>
      <c r="H34" s="159" t="e">
        <f>IF(#REF!="","",#REF!)</f>
        <v>#REF!</v>
      </c>
      <c r="I34" s="159" t="e">
        <f>IF(#REF!="","",#REF!)</f>
        <v>#REF!</v>
      </c>
    </row>
    <row r="35" spans="1:9">
      <c r="A35" s="159" t="e">
        <f>IF(토지!#REF!="","",토지!#REF!)</f>
        <v>#REF!</v>
      </c>
      <c r="B35" s="159" t="str">
        <f>IF(지장물!AF43="","",지장물!AF43)</f>
        <v/>
      </c>
      <c r="C35" s="159" t="e">
        <f>IF(#REF!="","",#REF!)</f>
        <v>#REF!</v>
      </c>
      <c r="D35" s="159" t="e">
        <f>IF(#REF!="","",#REF!)</f>
        <v>#REF!</v>
      </c>
      <c r="E35" s="159" t="e">
        <f>IF(#REF!="","",#REF!)</f>
        <v>#REF!</v>
      </c>
      <c r="F35" s="159" t="e">
        <f>IF(#REF!="","",#REF!)</f>
        <v>#REF!</v>
      </c>
      <c r="G35" s="159" t="e">
        <f>IF(#REF!="","",#REF!)</f>
        <v>#REF!</v>
      </c>
      <c r="H35" s="159" t="e">
        <f>IF(#REF!="","",#REF!)</f>
        <v>#REF!</v>
      </c>
      <c r="I35" s="159" t="e">
        <f>IF(#REF!="","",#REF!)</f>
        <v>#REF!</v>
      </c>
    </row>
    <row r="36" spans="1:9">
      <c r="A36" s="159" t="e">
        <f>IF(토지!#REF!="","",토지!#REF!)</f>
        <v>#REF!</v>
      </c>
      <c r="B36" s="159" t="str">
        <f>IF(지장물!AF44="","",지장물!AF44)</f>
        <v/>
      </c>
      <c r="C36" s="159" t="e">
        <f>IF(#REF!="","",#REF!)</f>
        <v>#REF!</v>
      </c>
      <c r="D36" s="159" t="e">
        <f>IF(#REF!="","",#REF!)</f>
        <v>#REF!</v>
      </c>
      <c r="E36" s="159" t="e">
        <f>IF(#REF!="","",#REF!)</f>
        <v>#REF!</v>
      </c>
      <c r="F36" s="159" t="e">
        <f>IF(#REF!="","",#REF!)</f>
        <v>#REF!</v>
      </c>
      <c r="G36" s="159" t="e">
        <f>IF(#REF!="","",#REF!)</f>
        <v>#REF!</v>
      </c>
      <c r="H36" s="159" t="e">
        <f>IF(#REF!="","",#REF!)</f>
        <v>#REF!</v>
      </c>
      <c r="I36" s="159" t="e">
        <f>IF(#REF!="","",#REF!)</f>
        <v>#REF!</v>
      </c>
    </row>
    <row r="37" spans="1:9">
      <c r="A37" s="159" t="e">
        <f>IF(토지!#REF!="","",토지!#REF!)</f>
        <v>#REF!</v>
      </c>
      <c r="B37" s="159" t="str">
        <f>IF(지장물!AF45="","",지장물!AF45)</f>
        <v/>
      </c>
      <c r="C37" s="159" t="e">
        <f>IF(#REF!="","",#REF!)</f>
        <v>#REF!</v>
      </c>
      <c r="D37" s="159" t="e">
        <f>IF(#REF!="","",#REF!)</f>
        <v>#REF!</v>
      </c>
      <c r="E37" s="159" t="e">
        <f>IF(#REF!="","",#REF!)</f>
        <v>#REF!</v>
      </c>
      <c r="F37" s="159" t="e">
        <f>IF(#REF!="","",#REF!)</f>
        <v>#REF!</v>
      </c>
      <c r="G37" s="159" t="e">
        <f>IF(#REF!="","",#REF!)</f>
        <v>#REF!</v>
      </c>
      <c r="H37" s="159" t="e">
        <f>IF(#REF!="","",#REF!)</f>
        <v>#REF!</v>
      </c>
      <c r="I37" s="159" t="e">
        <f>IF(#REF!="","",#REF!)</f>
        <v>#REF!</v>
      </c>
    </row>
    <row r="38" spans="1:9">
      <c r="A38" s="159" t="e">
        <f>IF(토지!#REF!="","",토지!#REF!)</f>
        <v>#REF!</v>
      </c>
      <c r="B38" s="159" t="str">
        <f>IF(지장물!AF46="","",지장물!AF46)</f>
        <v/>
      </c>
      <c r="C38" s="159" t="e">
        <f>IF(#REF!="","",#REF!)</f>
        <v>#REF!</v>
      </c>
      <c r="D38" s="159" t="e">
        <f>IF(#REF!="","",#REF!)</f>
        <v>#REF!</v>
      </c>
      <c r="E38" s="159" t="e">
        <f>IF(#REF!="","",#REF!)</f>
        <v>#REF!</v>
      </c>
      <c r="F38" s="159" t="e">
        <f>IF(#REF!="","",#REF!)</f>
        <v>#REF!</v>
      </c>
      <c r="G38" s="159" t="e">
        <f>IF(#REF!="","",#REF!)</f>
        <v>#REF!</v>
      </c>
      <c r="H38" s="159" t="e">
        <f>IF(#REF!="","",#REF!)</f>
        <v>#REF!</v>
      </c>
      <c r="I38" s="159" t="e">
        <f>IF(#REF!="","",#REF!)</f>
        <v>#REF!</v>
      </c>
    </row>
    <row r="39" spans="1:9">
      <c r="A39" s="159" t="e">
        <f>IF(토지!#REF!="","",토지!#REF!)</f>
        <v>#REF!</v>
      </c>
      <c r="B39" s="159" t="str">
        <f>IF(지장물!AF47="","",지장물!AF47)</f>
        <v/>
      </c>
      <c r="C39" s="159" t="e">
        <f>IF(#REF!="","",#REF!)</f>
        <v>#REF!</v>
      </c>
      <c r="D39" s="159" t="e">
        <f>IF(#REF!="","",#REF!)</f>
        <v>#REF!</v>
      </c>
      <c r="E39" s="159" t="e">
        <f>IF(#REF!="","",#REF!)</f>
        <v>#REF!</v>
      </c>
      <c r="F39" s="159" t="e">
        <f>IF(#REF!="","",#REF!)</f>
        <v>#REF!</v>
      </c>
      <c r="G39" s="159" t="e">
        <f>IF(#REF!="","",#REF!)</f>
        <v>#REF!</v>
      </c>
      <c r="H39" s="159" t="e">
        <f>IF(#REF!="","",#REF!)</f>
        <v>#REF!</v>
      </c>
      <c r="I39" s="159" t="e">
        <f>IF(#REF!="","",#REF!)</f>
        <v>#REF!</v>
      </c>
    </row>
    <row r="40" spans="1:9">
      <c r="A40" s="159" t="e">
        <f>IF(토지!#REF!="","",토지!#REF!)</f>
        <v>#REF!</v>
      </c>
      <c r="B40" s="159" t="str">
        <f>IF(지장물!AF48="","",지장물!AF48)</f>
        <v/>
      </c>
      <c r="C40" s="159" t="e">
        <f>IF(#REF!="","",#REF!)</f>
        <v>#REF!</v>
      </c>
      <c r="D40" s="159" t="e">
        <f>IF(#REF!="","",#REF!)</f>
        <v>#REF!</v>
      </c>
      <c r="E40" s="159" t="e">
        <f>IF(#REF!="","",#REF!)</f>
        <v>#REF!</v>
      </c>
      <c r="F40" s="159" t="e">
        <f>IF(#REF!="","",#REF!)</f>
        <v>#REF!</v>
      </c>
      <c r="G40" s="159" t="e">
        <f>IF(#REF!="","",#REF!)</f>
        <v>#REF!</v>
      </c>
      <c r="H40" s="159" t="e">
        <f>IF(#REF!="","",#REF!)</f>
        <v>#REF!</v>
      </c>
      <c r="I40" s="159" t="e">
        <f>IF(#REF!="","",#REF!)</f>
        <v>#REF!</v>
      </c>
    </row>
    <row r="41" spans="1:9">
      <c r="A41" s="159" t="e">
        <f>IF(토지!#REF!="","",토지!#REF!)</f>
        <v>#REF!</v>
      </c>
      <c r="B41" s="159" t="str">
        <f>IF(지장물!AF49="","",지장물!AF49)</f>
        <v/>
      </c>
      <c r="C41" s="159" t="e">
        <f>IF(#REF!="","",#REF!)</f>
        <v>#REF!</v>
      </c>
      <c r="D41" s="159" t="e">
        <f>IF(#REF!="","",#REF!)</f>
        <v>#REF!</v>
      </c>
      <c r="E41" s="159" t="e">
        <f>IF(#REF!="","",#REF!)</f>
        <v>#REF!</v>
      </c>
      <c r="F41" s="159" t="e">
        <f>IF(#REF!="","",#REF!)</f>
        <v>#REF!</v>
      </c>
      <c r="G41" s="159" t="e">
        <f>IF(#REF!="","",#REF!)</f>
        <v>#REF!</v>
      </c>
      <c r="H41" s="159" t="e">
        <f>IF(#REF!="","",#REF!)</f>
        <v>#REF!</v>
      </c>
      <c r="I41" s="159" t="e">
        <f>IF(#REF!="","",#REF!)</f>
        <v>#REF!</v>
      </c>
    </row>
    <row r="42" spans="1:9">
      <c r="A42" s="159" t="e">
        <f>IF(토지!#REF!="","",토지!#REF!)</f>
        <v>#REF!</v>
      </c>
      <c r="B42" s="159" t="str">
        <f>IF(지장물!AF50="","",지장물!AF50)</f>
        <v/>
      </c>
      <c r="C42" s="159" t="e">
        <f>IF(#REF!="","",#REF!)</f>
        <v>#REF!</v>
      </c>
      <c r="D42" s="159" t="e">
        <f>IF(#REF!="","",#REF!)</f>
        <v>#REF!</v>
      </c>
      <c r="E42" s="159" t="e">
        <f>IF(#REF!="","",#REF!)</f>
        <v>#REF!</v>
      </c>
      <c r="F42" s="159" t="e">
        <f>IF(#REF!="","",#REF!)</f>
        <v>#REF!</v>
      </c>
      <c r="G42" s="159" t="e">
        <f>IF(#REF!="","",#REF!)</f>
        <v>#REF!</v>
      </c>
      <c r="H42" s="159" t="e">
        <f>IF(#REF!="","",#REF!)</f>
        <v>#REF!</v>
      </c>
      <c r="I42" s="159" t="e">
        <f>IF(#REF!="","",#REF!)</f>
        <v>#REF!</v>
      </c>
    </row>
    <row r="43" spans="1:9">
      <c r="A43" s="159" t="e">
        <f>IF(토지!#REF!="","",토지!#REF!)</f>
        <v>#REF!</v>
      </c>
      <c r="B43" s="159" t="str">
        <f>IF(지장물!AF51="","",지장물!AF51)</f>
        <v/>
      </c>
      <c r="C43" s="159" t="e">
        <f>IF(#REF!="","",#REF!)</f>
        <v>#REF!</v>
      </c>
      <c r="D43" s="159" t="e">
        <f>IF(#REF!="","",#REF!)</f>
        <v>#REF!</v>
      </c>
      <c r="E43" s="159" t="e">
        <f>IF(#REF!="","",#REF!)</f>
        <v>#REF!</v>
      </c>
      <c r="F43" s="159" t="e">
        <f>IF(#REF!="","",#REF!)</f>
        <v>#REF!</v>
      </c>
      <c r="G43" s="159" t="e">
        <f>IF(#REF!="","",#REF!)</f>
        <v>#REF!</v>
      </c>
      <c r="H43" s="159" t="e">
        <f>IF(#REF!="","",#REF!)</f>
        <v>#REF!</v>
      </c>
      <c r="I43" s="159" t="e">
        <f>IF(#REF!="","",#REF!)</f>
        <v>#REF!</v>
      </c>
    </row>
    <row r="44" spans="1:9">
      <c r="A44" s="159" t="e">
        <f>IF(토지!#REF!="","",토지!#REF!)</f>
        <v>#REF!</v>
      </c>
      <c r="B44" s="159" t="e">
        <f>IF(지장물!#REF!="","",지장물!#REF!)</f>
        <v>#REF!</v>
      </c>
      <c r="C44" s="159" t="e">
        <f>IF(#REF!="","",#REF!)</f>
        <v>#REF!</v>
      </c>
      <c r="D44" s="159" t="e">
        <f>IF(#REF!="","",#REF!)</f>
        <v>#REF!</v>
      </c>
      <c r="E44" s="159" t="e">
        <f>IF(#REF!="","",#REF!)</f>
        <v>#REF!</v>
      </c>
      <c r="F44" s="159" t="e">
        <f>IF(#REF!="","",#REF!)</f>
        <v>#REF!</v>
      </c>
      <c r="G44" s="159" t="e">
        <f>IF(#REF!="","",#REF!)</f>
        <v>#REF!</v>
      </c>
      <c r="H44" s="159" t="e">
        <f>IF(#REF!="","",#REF!)</f>
        <v>#REF!</v>
      </c>
      <c r="I44" s="159" t="e">
        <f>IF(#REF!="","",#REF!)</f>
        <v>#REF!</v>
      </c>
    </row>
    <row r="45" spans="1:9">
      <c r="A45" s="159" t="e">
        <f>IF(토지!#REF!="","",토지!#REF!)</f>
        <v>#REF!</v>
      </c>
      <c r="B45" s="159" t="str">
        <f>IF(지장물!AF52="","",지장물!AF52)</f>
        <v/>
      </c>
      <c r="C45" s="159" t="e">
        <f>IF(#REF!="","",#REF!)</f>
        <v>#REF!</v>
      </c>
      <c r="D45" s="159" t="e">
        <f>IF(#REF!="","",#REF!)</f>
        <v>#REF!</v>
      </c>
      <c r="E45" s="159" t="e">
        <f>IF(#REF!="","",#REF!)</f>
        <v>#REF!</v>
      </c>
      <c r="F45" s="159" t="e">
        <f>IF(#REF!="","",#REF!)</f>
        <v>#REF!</v>
      </c>
      <c r="G45" s="159" t="e">
        <f>IF(#REF!="","",#REF!)</f>
        <v>#REF!</v>
      </c>
      <c r="H45" s="159" t="e">
        <f>IF(#REF!="","",#REF!)</f>
        <v>#REF!</v>
      </c>
      <c r="I45" s="159" t="e">
        <f>IF(#REF!="","",#REF!)</f>
        <v>#REF!</v>
      </c>
    </row>
    <row r="46" spans="1:9">
      <c r="A46" s="159" t="e">
        <f>IF(토지!#REF!="","",토지!#REF!)</f>
        <v>#REF!</v>
      </c>
      <c r="B46" s="159" t="e">
        <f>IF(지장물!#REF!="","",지장물!#REF!)</f>
        <v>#REF!</v>
      </c>
      <c r="C46" s="159" t="e">
        <f>IF(#REF!="","",#REF!)</f>
        <v>#REF!</v>
      </c>
      <c r="D46" s="159" t="e">
        <f>IF(#REF!="","",#REF!)</f>
        <v>#REF!</v>
      </c>
      <c r="E46" s="159" t="e">
        <f>IF(#REF!="","",#REF!)</f>
        <v>#REF!</v>
      </c>
      <c r="F46" s="159" t="e">
        <f>IF(#REF!="","",#REF!)</f>
        <v>#REF!</v>
      </c>
      <c r="G46" s="159" t="e">
        <f>IF(#REF!="","",#REF!)</f>
        <v>#REF!</v>
      </c>
      <c r="H46" s="159" t="e">
        <f>IF(#REF!="","",#REF!)</f>
        <v>#REF!</v>
      </c>
      <c r="I46" s="159" t="e">
        <f>IF(#REF!="","",#REF!)</f>
        <v>#REF!</v>
      </c>
    </row>
    <row r="47" spans="1:9">
      <c r="A47" s="159" t="e">
        <f>IF(토지!#REF!="","",토지!#REF!)</f>
        <v>#REF!</v>
      </c>
      <c r="B47" s="159" t="str">
        <f>IF(지장물!AF55="","",지장물!AF55)</f>
        <v/>
      </c>
      <c r="C47" s="159" t="e">
        <f>IF(#REF!="","",#REF!)</f>
        <v>#REF!</v>
      </c>
      <c r="D47" s="159" t="e">
        <f>IF(#REF!="","",#REF!)</f>
        <v>#REF!</v>
      </c>
      <c r="E47" s="159" t="e">
        <f>IF(#REF!="","",#REF!)</f>
        <v>#REF!</v>
      </c>
      <c r="F47" s="159" t="e">
        <f>IF(#REF!="","",#REF!)</f>
        <v>#REF!</v>
      </c>
      <c r="G47" s="159" t="e">
        <f>IF(#REF!="","",#REF!)</f>
        <v>#REF!</v>
      </c>
      <c r="H47" s="159" t="e">
        <f>IF(#REF!="","",#REF!)</f>
        <v>#REF!</v>
      </c>
      <c r="I47" s="159" t="e">
        <f>IF(#REF!="","",#REF!)</f>
        <v>#REF!</v>
      </c>
    </row>
    <row r="48" spans="1:9">
      <c r="A48" s="159" t="e">
        <f>IF(토지!#REF!="","",토지!#REF!)</f>
        <v>#REF!</v>
      </c>
      <c r="B48" s="159" t="e">
        <f>IF(지장물!#REF!="","",지장물!#REF!)</f>
        <v>#REF!</v>
      </c>
      <c r="C48" s="159" t="e">
        <f>IF(#REF!="","",#REF!)</f>
        <v>#REF!</v>
      </c>
      <c r="D48" s="159" t="e">
        <f>IF(#REF!="","",#REF!)</f>
        <v>#REF!</v>
      </c>
      <c r="E48" s="159" t="e">
        <f>IF(#REF!="","",#REF!)</f>
        <v>#REF!</v>
      </c>
      <c r="F48" s="159" t="e">
        <f>IF(#REF!="","",#REF!)</f>
        <v>#REF!</v>
      </c>
      <c r="G48" s="159" t="e">
        <f>IF(#REF!="","",#REF!)</f>
        <v>#REF!</v>
      </c>
      <c r="H48" s="159" t="e">
        <f>IF(#REF!="","",#REF!)</f>
        <v>#REF!</v>
      </c>
      <c r="I48" s="159" t="e">
        <f>IF(#REF!="","",#REF!)</f>
        <v>#REF!</v>
      </c>
    </row>
    <row r="49" spans="1:9">
      <c r="A49" s="159" t="str">
        <f>IF(토지!AD51="","",토지!AD51)</f>
        <v/>
      </c>
      <c r="B49" s="159" t="str">
        <f>IF(지장물!AF196="","",지장물!AF196)</f>
        <v/>
      </c>
      <c r="C49" s="159" t="e">
        <f>IF(#REF!="","",#REF!)</f>
        <v>#REF!</v>
      </c>
      <c r="D49" s="159" t="e">
        <f>IF(#REF!="","",#REF!)</f>
        <v>#REF!</v>
      </c>
      <c r="E49" s="159" t="e">
        <f>IF(#REF!="","",#REF!)</f>
        <v>#REF!</v>
      </c>
      <c r="F49" s="159" t="e">
        <f>IF(#REF!="","",#REF!)</f>
        <v>#REF!</v>
      </c>
      <c r="G49" s="159" t="e">
        <f>IF(#REF!="","",#REF!)</f>
        <v>#REF!</v>
      </c>
      <c r="H49" s="159" t="e">
        <f>IF(#REF!="","",#REF!)</f>
        <v>#REF!</v>
      </c>
      <c r="I49" s="159" t="e">
        <f>IF(#REF!="","",#REF!)</f>
        <v>#REF!</v>
      </c>
    </row>
    <row r="50" spans="1:9">
      <c r="A50" s="159" t="str">
        <f>IF(토지!AD52="","",토지!AD52)</f>
        <v/>
      </c>
      <c r="B50" s="159" t="str">
        <f>IF(지장물!AF197="","",지장물!AF197)</f>
        <v/>
      </c>
      <c r="C50" s="159" t="e">
        <f>IF(#REF!="","",#REF!)</f>
        <v>#REF!</v>
      </c>
      <c r="D50" s="159" t="e">
        <f>IF(#REF!="","",#REF!)</f>
        <v>#REF!</v>
      </c>
      <c r="E50" s="159" t="e">
        <f>IF(#REF!="","",#REF!)</f>
        <v>#REF!</v>
      </c>
      <c r="F50" s="159" t="e">
        <f>IF(#REF!="","",#REF!)</f>
        <v>#REF!</v>
      </c>
      <c r="G50" s="159" t="e">
        <f>IF(#REF!="","",#REF!)</f>
        <v>#REF!</v>
      </c>
      <c r="H50" s="159" t="e">
        <f>IF(#REF!="","",#REF!)</f>
        <v>#REF!</v>
      </c>
      <c r="I50" s="159" t="e">
        <f>IF(#REF!="","",#REF!)</f>
        <v>#REF!</v>
      </c>
    </row>
    <row r="51" spans="1:9">
      <c r="A51" s="159" t="str">
        <f>IF(토지!AD53="","",토지!AD53)</f>
        <v/>
      </c>
      <c r="B51" s="159" t="str">
        <f>IF(지장물!AF198="","",지장물!AF198)</f>
        <v/>
      </c>
      <c r="C51" s="159" t="e">
        <f>IF(#REF!="","",#REF!)</f>
        <v>#REF!</v>
      </c>
      <c r="D51" s="159" t="e">
        <f>IF(#REF!="","",#REF!)</f>
        <v>#REF!</v>
      </c>
      <c r="E51" s="159" t="e">
        <f>IF(#REF!="","",#REF!)</f>
        <v>#REF!</v>
      </c>
      <c r="F51" s="159" t="e">
        <f>IF(#REF!="","",#REF!)</f>
        <v>#REF!</v>
      </c>
      <c r="G51" s="159" t="e">
        <f>IF(#REF!="","",#REF!)</f>
        <v>#REF!</v>
      </c>
      <c r="H51" s="159" t="e">
        <f>IF(#REF!="","",#REF!)</f>
        <v>#REF!</v>
      </c>
      <c r="I51" s="159" t="e">
        <f>IF(#REF!="","",#REF!)</f>
        <v>#REF!</v>
      </c>
    </row>
    <row r="52" spans="1:9">
      <c r="A52" s="159" t="str">
        <f>IF(토지!AD54="","",토지!AD54)</f>
        <v/>
      </c>
      <c r="B52" s="159" t="str">
        <f>IF(지장물!AF199="","",지장물!AF199)</f>
        <v/>
      </c>
      <c r="C52" s="159" t="e">
        <f>IF(#REF!="","",#REF!)</f>
        <v>#REF!</v>
      </c>
      <c r="D52" s="159" t="e">
        <f>IF(#REF!="","",#REF!)</f>
        <v>#REF!</v>
      </c>
      <c r="E52" s="159" t="e">
        <f>IF(#REF!="","",#REF!)</f>
        <v>#REF!</v>
      </c>
      <c r="F52" s="159" t="e">
        <f>IF(#REF!="","",#REF!)</f>
        <v>#REF!</v>
      </c>
      <c r="G52" s="159" t="e">
        <f>IF(#REF!="","",#REF!)</f>
        <v>#REF!</v>
      </c>
      <c r="H52" s="159" t="e">
        <f>IF(#REF!="","",#REF!)</f>
        <v>#REF!</v>
      </c>
      <c r="I52" s="159" t="e">
        <f>IF(#REF!="","",#REF!)</f>
        <v>#REF!</v>
      </c>
    </row>
    <row r="53" spans="1:9">
      <c r="A53" s="159" t="str">
        <f>IF(토지!AD55="","",토지!AD55)</f>
        <v/>
      </c>
      <c r="B53" s="159" t="str">
        <f>IF(지장물!AF200="","",지장물!AF200)</f>
        <v/>
      </c>
      <c r="C53" s="159" t="e">
        <f>IF(#REF!="","",#REF!)</f>
        <v>#REF!</v>
      </c>
      <c r="D53" s="159" t="e">
        <f>IF(#REF!="","",#REF!)</f>
        <v>#REF!</v>
      </c>
      <c r="E53" s="159" t="e">
        <f>IF(#REF!="","",#REF!)</f>
        <v>#REF!</v>
      </c>
      <c r="F53" s="159" t="e">
        <f>IF(#REF!="","",#REF!)</f>
        <v>#REF!</v>
      </c>
      <c r="G53" s="159" t="e">
        <f>IF(#REF!="","",#REF!)</f>
        <v>#REF!</v>
      </c>
      <c r="H53" s="159" t="e">
        <f>IF(#REF!="","",#REF!)</f>
        <v>#REF!</v>
      </c>
      <c r="I53" s="159" t="e">
        <f>IF(#REF!="","",#REF!)</f>
        <v>#REF!</v>
      </c>
    </row>
    <row r="54" spans="1:9">
      <c r="A54" s="159" t="str">
        <f>IF(토지!AD56="","",토지!AD56)</f>
        <v/>
      </c>
      <c r="B54" s="159" t="str">
        <f>IF(지장물!AF201="","",지장물!AF201)</f>
        <v/>
      </c>
      <c r="C54" s="159" t="e">
        <f>IF(#REF!="","",#REF!)</f>
        <v>#REF!</v>
      </c>
      <c r="D54" s="159" t="e">
        <f>IF(#REF!="","",#REF!)</f>
        <v>#REF!</v>
      </c>
      <c r="E54" s="159" t="e">
        <f>IF(#REF!="","",#REF!)</f>
        <v>#REF!</v>
      </c>
      <c r="F54" s="159" t="e">
        <f>IF(#REF!="","",#REF!)</f>
        <v>#REF!</v>
      </c>
      <c r="G54" s="159" t="e">
        <f>IF(#REF!="","",#REF!)</f>
        <v>#REF!</v>
      </c>
      <c r="H54" s="159" t="e">
        <f>IF(#REF!="","",#REF!)</f>
        <v>#REF!</v>
      </c>
      <c r="I54" s="159" t="e">
        <f>IF(#REF!="","",#REF!)</f>
        <v>#REF!</v>
      </c>
    </row>
    <row r="55" spans="1:9">
      <c r="A55" s="159" t="str">
        <f>IF(토지!AD57="","",토지!AD57)</f>
        <v/>
      </c>
      <c r="B55" s="159" t="str">
        <f>IF(지장물!AF202="","",지장물!AF202)</f>
        <v/>
      </c>
      <c r="C55" s="159" t="e">
        <f>IF(#REF!="","",#REF!)</f>
        <v>#REF!</v>
      </c>
      <c r="D55" s="159" t="e">
        <f>IF(#REF!="","",#REF!)</f>
        <v>#REF!</v>
      </c>
      <c r="E55" s="159" t="e">
        <f>IF(#REF!="","",#REF!)</f>
        <v>#REF!</v>
      </c>
      <c r="F55" s="159" t="e">
        <f>IF(#REF!="","",#REF!)</f>
        <v>#REF!</v>
      </c>
      <c r="G55" s="159" t="e">
        <f>IF(#REF!="","",#REF!)</f>
        <v>#REF!</v>
      </c>
      <c r="H55" s="159" t="e">
        <f>IF(#REF!="","",#REF!)</f>
        <v>#REF!</v>
      </c>
      <c r="I55" s="159" t="e">
        <f>IF(#REF!="","",#REF!)</f>
        <v>#REF!</v>
      </c>
    </row>
    <row r="56" spans="1:9">
      <c r="A56" s="159" t="str">
        <f>IF(토지!AD58="","",토지!AD58)</f>
        <v/>
      </c>
      <c r="B56" s="159" t="str">
        <f>IF(지장물!AF203="","",지장물!AF203)</f>
        <v/>
      </c>
      <c r="C56" s="159" t="e">
        <f>IF(#REF!="","",#REF!)</f>
        <v>#REF!</v>
      </c>
      <c r="D56" s="159" t="e">
        <f>IF(#REF!="","",#REF!)</f>
        <v>#REF!</v>
      </c>
      <c r="E56" s="159" t="e">
        <f>IF(#REF!="","",#REF!)</f>
        <v>#REF!</v>
      </c>
      <c r="F56" s="159" t="e">
        <f>IF(#REF!="","",#REF!)</f>
        <v>#REF!</v>
      </c>
      <c r="G56" s="159" t="e">
        <f>IF(#REF!="","",#REF!)</f>
        <v>#REF!</v>
      </c>
      <c r="H56" s="159" t="e">
        <f>IF(#REF!="","",#REF!)</f>
        <v>#REF!</v>
      </c>
      <c r="I56" s="159" t="e">
        <f>IF(#REF!="","",#REF!)</f>
        <v>#REF!</v>
      </c>
    </row>
    <row r="57" spans="1:9">
      <c r="A57" s="159" t="str">
        <f>IF(토지!AD59="","",토지!AD59)</f>
        <v/>
      </c>
      <c r="B57" s="159" t="str">
        <f>IF(지장물!AF204="","",지장물!AF204)</f>
        <v/>
      </c>
      <c r="C57" s="159" t="e">
        <f>IF(#REF!="","",#REF!)</f>
        <v>#REF!</v>
      </c>
      <c r="D57" s="159" t="e">
        <f>IF(#REF!="","",#REF!)</f>
        <v>#REF!</v>
      </c>
      <c r="E57" s="159" t="e">
        <f>IF(#REF!="","",#REF!)</f>
        <v>#REF!</v>
      </c>
      <c r="F57" s="159" t="e">
        <f>IF(#REF!="","",#REF!)</f>
        <v>#REF!</v>
      </c>
      <c r="G57" s="159" t="e">
        <f>IF(#REF!="","",#REF!)</f>
        <v>#REF!</v>
      </c>
      <c r="H57" s="159" t="e">
        <f>IF(#REF!="","",#REF!)</f>
        <v>#REF!</v>
      </c>
      <c r="I57" s="159" t="e">
        <f>IF(#REF!="","",#REF!)</f>
        <v>#REF!</v>
      </c>
    </row>
    <row r="58" spans="1:9">
      <c r="A58" s="159" t="str">
        <f>IF(토지!AD60="","",토지!AD60)</f>
        <v/>
      </c>
      <c r="B58" s="159" t="str">
        <f>IF(지장물!AF205="","",지장물!AF205)</f>
        <v/>
      </c>
      <c r="C58" s="159" t="e">
        <f>IF(#REF!="","",#REF!)</f>
        <v>#REF!</v>
      </c>
      <c r="D58" s="159" t="e">
        <f>IF(#REF!="","",#REF!)</f>
        <v>#REF!</v>
      </c>
      <c r="E58" s="159" t="e">
        <f>IF(#REF!="","",#REF!)</f>
        <v>#REF!</v>
      </c>
      <c r="F58" s="159" t="e">
        <f>IF(#REF!="","",#REF!)</f>
        <v>#REF!</v>
      </c>
      <c r="G58" s="159" t="e">
        <f>IF(#REF!="","",#REF!)</f>
        <v>#REF!</v>
      </c>
      <c r="H58" s="159" t="e">
        <f>IF(#REF!="","",#REF!)</f>
        <v>#REF!</v>
      </c>
      <c r="I58" s="159" t="e">
        <f>IF(#REF!="","",#REF!)</f>
        <v>#REF!</v>
      </c>
    </row>
    <row r="59" spans="1:9">
      <c r="A59" s="159" t="str">
        <f>IF(토지!AD61="","",토지!AD61)</f>
        <v/>
      </c>
      <c r="B59" s="159" t="str">
        <f>IF(지장물!AF206="","",지장물!AF206)</f>
        <v/>
      </c>
      <c r="C59" s="159" t="e">
        <f>IF(#REF!="","",#REF!)</f>
        <v>#REF!</v>
      </c>
      <c r="D59" s="159" t="e">
        <f>IF(#REF!="","",#REF!)</f>
        <v>#REF!</v>
      </c>
      <c r="E59" s="159" t="e">
        <f>IF(#REF!="","",#REF!)</f>
        <v>#REF!</v>
      </c>
      <c r="F59" s="159" t="e">
        <f>IF(#REF!="","",#REF!)</f>
        <v>#REF!</v>
      </c>
      <c r="G59" s="159" t="e">
        <f>IF(#REF!="","",#REF!)</f>
        <v>#REF!</v>
      </c>
      <c r="H59" s="159" t="e">
        <f>IF(#REF!="","",#REF!)</f>
        <v>#REF!</v>
      </c>
      <c r="I59" s="159" t="e">
        <f>IF(#REF!="","",#REF!)</f>
        <v>#REF!</v>
      </c>
    </row>
    <row r="60" spans="1:9">
      <c r="A60" s="159" t="str">
        <f>IF(토지!AD62="","",토지!AD62)</f>
        <v/>
      </c>
      <c r="B60" s="159" t="str">
        <f>IF(지장물!AF207="","",지장물!AF207)</f>
        <v/>
      </c>
      <c r="C60" s="159" t="e">
        <f>IF(#REF!="","",#REF!)</f>
        <v>#REF!</v>
      </c>
      <c r="D60" s="159" t="e">
        <f>IF(#REF!="","",#REF!)</f>
        <v>#REF!</v>
      </c>
      <c r="E60" s="159" t="e">
        <f>IF(#REF!="","",#REF!)</f>
        <v>#REF!</v>
      </c>
      <c r="F60" s="159" t="e">
        <f>IF(#REF!="","",#REF!)</f>
        <v>#REF!</v>
      </c>
      <c r="G60" s="159" t="e">
        <f>IF(#REF!="","",#REF!)</f>
        <v>#REF!</v>
      </c>
      <c r="H60" s="159" t="e">
        <f>IF(#REF!="","",#REF!)</f>
        <v>#REF!</v>
      </c>
      <c r="I60" s="159" t="e">
        <f>IF(#REF!="","",#REF!)</f>
        <v>#REF!</v>
      </c>
    </row>
    <row r="61" spans="1:9">
      <c r="A61" s="159" t="str">
        <f>IF(토지!AD63="","",토지!AD63)</f>
        <v/>
      </c>
      <c r="B61" s="159" t="str">
        <f>IF(지장물!AF208="","",지장물!AF208)</f>
        <v/>
      </c>
      <c r="C61" s="159" t="e">
        <f>IF(#REF!="","",#REF!)</f>
        <v>#REF!</v>
      </c>
      <c r="D61" s="159" t="e">
        <f>IF(#REF!="","",#REF!)</f>
        <v>#REF!</v>
      </c>
      <c r="E61" s="159" t="e">
        <f>IF(#REF!="","",#REF!)</f>
        <v>#REF!</v>
      </c>
      <c r="F61" s="159" t="e">
        <f>IF(#REF!="","",#REF!)</f>
        <v>#REF!</v>
      </c>
      <c r="G61" s="159" t="e">
        <f>IF(#REF!="","",#REF!)</f>
        <v>#REF!</v>
      </c>
      <c r="H61" s="159" t="e">
        <f>IF(#REF!="","",#REF!)</f>
        <v>#REF!</v>
      </c>
      <c r="I61" s="159" t="e">
        <f>IF(#REF!="","",#REF!)</f>
        <v>#REF!</v>
      </c>
    </row>
    <row r="62" spans="1:9">
      <c r="A62" s="159" t="str">
        <f>IF(토지!AD64="","",토지!AD64)</f>
        <v/>
      </c>
      <c r="B62" s="159" t="str">
        <f>IF(지장물!AF209="","",지장물!AF209)</f>
        <v/>
      </c>
      <c r="C62" s="159" t="e">
        <f>IF(#REF!="","",#REF!)</f>
        <v>#REF!</v>
      </c>
      <c r="D62" s="159" t="e">
        <f>IF(#REF!="","",#REF!)</f>
        <v>#REF!</v>
      </c>
      <c r="E62" s="159" t="e">
        <f>IF(#REF!="","",#REF!)</f>
        <v>#REF!</v>
      </c>
      <c r="F62" s="159" t="e">
        <f>IF(#REF!="","",#REF!)</f>
        <v>#REF!</v>
      </c>
      <c r="G62" s="159" t="e">
        <f>IF(#REF!="","",#REF!)</f>
        <v>#REF!</v>
      </c>
      <c r="H62" s="159" t="e">
        <f>IF(#REF!="","",#REF!)</f>
        <v>#REF!</v>
      </c>
      <c r="I62" s="159" t="e">
        <f>IF(#REF!="","",#REF!)</f>
        <v>#REF!</v>
      </c>
    </row>
    <row r="63" spans="1:9">
      <c r="A63" s="159" t="str">
        <f>IF(토지!AD65="","",토지!AD65)</f>
        <v/>
      </c>
      <c r="B63" s="159" t="str">
        <f>IF(지장물!AF210="","",지장물!AF210)</f>
        <v/>
      </c>
      <c r="C63" s="159" t="e">
        <f>IF(#REF!="","",#REF!)</f>
        <v>#REF!</v>
      </c>
      <c r="D63" s="159" t="e">
        <f>IF(#REF!="","",#REF!)</f>
        <v>#REF!</v>
      </c>
      <c r="E63" s="159" t="e">
        <f>IF(#REF!="","",#REF!)</f>
        <v>#REF!</v>
      </c>
      <c r="F63" s="159" t="e">
        <f>IF(#REF!="","",#REF!)</f>
        <v>#REF!</v>
      </c>
      <c r="G63" s="159" t="e">
        <f>IF(#REF!="","",#REF!)</f>
        <v>#REF!</v>
      </c>
      <c r="H63" s="159" t="e">
        <f>IF(#REF!="","",#REF!)</f>
        <v>#REF!</v>
      </c>
      <c r="I63" s="159" t="e">
        <f>IF(#REF!="","",#REF!)</f>
        <v>#REF!</v>
      </c>
    </row>
    <row r="64" spans="1:9">
      <c r="A64" s="159" t="str">
        <f>IF(토지!AD66="","",토지!AD66)</f>
        <v/>
      </c>
      <c r="B64" s="159" t="str">
        <f>IF(지장물!AF211="","",지장물!AF211)</f>
        <v/>
      </c>
      <c r="C64" s="159" t="e">
        <f>IF(#REF!="","",#REF!)</f>
        <v>#REF!</v>
      </c>
      <c r="D64" s="159" t="e">
        <f>IF(#REF!="","",#REF!)</f>
        <v>#REF!</v>
      </c>
      <c r="E64" s="159" t="e">
        <f>IF(#REF!="","",#REF!)</f>
        <v>#REF!</v>
      </c>
      <c r="F64" s="159" t="e">
        <f>IF(#REF!="","",#REF!)</f>
        <v>#REF!</v>
      </c>
      <c r="G64" s="159" t="e">
        <f>IF(#REF!="","",#REF!)</f>
        <v>#REF!</v>
      </c>
      <c r="H64" s="159" t="e">
        <f>IF(#REF!="","",#REF!)</f>
        <v>#REF!</v>
      </c>
      <c r="I64" s="159" t="e">
        <f>IF(#REF!="","",#REF!)</f>
        <v>#REF!</v>
      </c>
    </row>
    <row r="65" spans="1:9">
      <c r="A65" s="159" t="str">
        <f>IF(토지!AD67="","",토지!AD67)</f>
        <v/>
      </c>
      <c r="B65" s="159" t="str">
        <f>IF(지장물!AF212="","",지장물!AF212)</f>
        <v/>
      </c>
      <c r="C65" s="159" t="e">
        <f>IF(#REF!="","",#REF!)</f>
        <v>#REF!</v>
      </c>
      <c r="D65" s="159" t="e">
        <f>IF(#REF!="","",#REF!)</f>
        <v>#REF!</v>
      </c>
      <c r="E65" s="159" t="e">
        <f>IF(#REF!="","",#REF!)</f>
        <v>#REF!</v>
      </c>
      <c r="F65" s="159" t="e">
        <f>IF(#REF!="","",#REF!)</f>
        <v>#REF!</v>
      </c>
      <c r="G65" s="159" t="e">
        <f>IF(#REF!="","",#REF!)</f>
        <v>#REF!</v>
      </c>
      <c r="H65" s="159" t="e">
        <f>IF(#REF!="","",#REF!)</f>
        <v>#REF!</v>
      </c>
      <c r="I65" s="159" t="e">
        <f>IF(#REF!="","",#REF!)</f>
        <v>#REF!</v>
      </c>
    </row>
    <row r="66" spans="1:9">
      <c r="A66" s="159" t="str">
        <f>IF(토지!AD68="","",토지!AD68)</f>
        <v/>
      </c>
      <c r="B66" s="159" t="str">
        <f>IF(지장물!AF213="","",지장물!AF213)</f>
        <v/>
      </c>
      <c r="C66" s="159" t="e">
        <f>IF(#REF!="","",#REF!)</f>
        <v>#REF!</v>
      </c>
      <c r="D66" s="159" t="e">
        <f>IF(#REF!="","",#REF!)</f>
        <v>#REF!</v>
      </c>
      <c r="E66" s="159" t="e">
        <f>IF(#REF!="","",#REF!)</f>
        <v>#REF!</v>
      </c>
      <c r="F66" s="159" t="e">
        <f>IF(#REF!="","",#REF!)</f>
        <v>#REF!</v>
      </c>
      <c r="G66" s="159" t="e">
        <f>IF(#REF!="","",#REF!)</f>
        <v>#REF!</v>
      </c>
      <c r="H66" s="159" t="e">
        <f>IF(#REF!="","",#REF!)</f>
        <v>#REF!</v>
      </c>
      <c r="I66" s="159" t="e">
        <f>IF(#REF!="","",#REF!)</f>
        <v>#REF!</v>
      </c>
    </row>
    <row r="67" spans="1:9">
      <c r="A67" s="159" t="str">
        <f>IF(토지!AD69="","",토지!AD69)</f>
        <v/>
      </c>
      <c r="B67" s="159" t="str">
        <f>IF(지장물!AF214="","",지장물!AF214)</f>
        <v/>
      </c>
      <c r="C67" s="159" t="e">
        <f>IF(#REF!="","",#REF!)</f>
        <v>#REF!</v>
      </c>
      <c r="D67" s="159" t="e">
        <f>IF(#REF!="","",#REF!)</f>
        <v>#REF!</v>
      </c>
      <c r="E67" s="159" t="e">
        <f>IF(#REF!="","",#REF!)</f>
        <v>#REF!</v>
      </c>
      <c r="F67" s="159" t="e">
        <f>IF(#REF!="","",#REF!)</f>
        <v>#REF!</v>
      </c>
      <c r="G67" s="159" t="e">
        <f>IF(#REF!="","",#REF!)</f>
        <v>#REF!</v>
      </c>
      <c r="H67" s="159" t="e">
        <f>IF(#REF!="","",#REF!)</f>
        <v>#REF!</v>
      </c>
      <c r="I67" s="159" t="e">
        <f>IF(#REF!="","",#REF!)</f>
        <v>#REF!</v>
      </c>
    </row>
    <row r="68" spans="1:9">
      <c r="A68" s="159" t="str">
        <f>IF(토지!AD70="","",토지!AD70)</f>
        <v/>
      </c>
      <c r="B68" s="159" t="str">
        <f>IF(지장물!AF215="","",지장물!AF215)</f>
        <v/>
      </c>
      <c r="C68" s="159" t="e">
        <f>IF(#REF!="","",#REF!)</f>
        <v>#REF!</v>
      </c>
      <c r="D68" s="159" t="e">
        <f>IF(#REF!="","",#REF!)</f>
        <v>#REF!</v>
      </c>
      <c r="E68" s="159" t="e">
        <f>IF(#REF!="","",#REF!)</f>
        <v>#REF!</v>
      </c>
      <c r="F68" s="159" t="e">
        <f>IF(#REF!="","",#REF!)</f>
        <v>#REF!</v>
      </c>
      <c r="G68" s="159" t="e">
        <f>IF(#REF!="","",#REF!)</f>
        <v>#REF!</v>
      </c>
      <c r="H68" s="159" t="e">
        <f>IF(#REF!="","",#REF!)</f>
        <v>#REF!</v>
      </c>
      <c r="I68" s="159" t="e">
        <f>IF(#REF!="","",#REF!)</f>
        <v>#REF!</v>
      </c>
    </row>
    <row r="69" spans="1:9">
      <c r="A69" s="159" t="str">
        <f>IF(토지!AD71="","",토지!AD71)</f>
        <v/>
      </c>
      <c r="B69" s="159" t="str">
        <f>IF(지장물!AF216="","",지장물!AF216)</f>
        <v/>
      </c>
      <c r="C69" s="159" t="e">
        <f>IF(#REF!="","",#REF!)</f>
        <v>#REF!</v>
      </c>
      <c r="D69" s="159" t="e">
        <f>IF(#REF!="","",#REF!)</f>
        <v>#REF!</v>
      </c>
      <c r="E69" s="159" t="e">
        <f>IF(#REF!="","",#REF!)</f>
        <v>#REF!</v>
      </c>
      <c r="F69" s="159" t="e">
        <f>IF(#REF!="","",#REF!)</f>
        <v>#REF!</v>
      </c>
      <c r="G69" s="159" t="e">
        <f>IF(#REF!="","",#REF!)</f>
        <v>#REF!</v>
      </c>
      <c r="H69" s="159" t="e">
        <f>IF(#REF!="","",#REF!)</f>
        <v>#REF!</v>
      </c>
      <c r="I69" s="159" t="e">
        <f>IF(#REF!="","",#REF!)</f>
        <v>#REF!</v>
      </c>
    </row>
    <row r="70" spans="1:9">
      <c r="A70" s="159" t="str">
        <f>IF(토지!AD72="","",토지!AD72)</f>
        <v/>
      </c>
      <c r="B70" s="159" t="str">
        <f>IF(지장물!AF217="","",지장물!AF217)</f>
        <v/>
      </c>
      <c r="C70" s="159" t="e">
        <f>IF(#REF!="","",#REF!)</f>
        <v>#REF!</v>
      </c>
      <c r="D70" s="159" t="e">
        <f>IF(#REF!="","",#REF!)</f>
        <v>#REF!</v>
      </c>
      <c r="E70" s="159" t="e">
        <f>IF(#REF!="","",#REF!)</f>
        <v>#REF!</v>
      </c>
      <c r="F70" s="159" t="e">
        <f>IF(#REF!="","",#REF!)</f>
        <v>#REF!</v>
      </c>
      <c r="G70" s="159" t="e">
        <f>IF(#REF!="","",#REF!)</f>
        <v>#REF!</v>
      </c>
      <c r="H70" s="159" t="e">
        <f>IF(#REF!="","",#REF!)</f>
        <v>#REF!</v>
      </c>
      <c r="I70" s="159" t="e">
        <f>IF(#REF!="","",#REF!)</f>
        <v>#REF!</v>
      </c>
    </row>
    <row r="71" spans="1:9">
      <c r="A71" s="159" t="str">
        <f>IF(토지!AD73="","",토지!AD73)</f>
        <v/>
      </c>
      <c r="B71" s="159" t="str">
        <f>IF(지장물!AF218="","",지장물!AF218)</f>
        <v/>
      </c>
      <c r="C71" s="159" t="e">
        <f>IF(#REF!="","",#REF!)</f>
        <v>#REF!</v>
      </c>
      <c r="D71" s="159" t="e">
        <f>IF(#REF!="","",#REF!)</f>
        <v>#REF!</v>
      </c>
      <c r="E71" s="159" t="e">
        <f>IF(#REF!="","",#REF!)</f>
        <v>#REF!</v>
      </c>
      <c r="F71" s="159" t="e">
        <f>IF(#REF!="","",#REF!)</f>
        <v>#REF!</v>
      </c>
      <c r="G71" s="159" t="e">
        <f>IF(#REF!="","",#REF!)</f>
        <v>#REF!</v>
      </c>
      <c r="H71" s="159" t="e">
        <f>IF(#REF!="","",#REF!)</f>
        <v>#REF!</v>
      </c>
      <c r="I71" s="159" t="e">
        <f>IF(#REF!="","",#REF!)</f>
        <v>#REF!</v>
      </c>
    </row>
    <row r="72" spans="1:9">
      <c r="A72" s="159" t="str">
        <f>IF(토지!AD74="","",토지!AD74)</f>
        <v/>
      </c>
      <c r="B72" s="159" t="str">
        <f>IF(지장물!AF219="","",지장물!AF219)</f>
        <v/>
      </c>
      <c r="C72" s="159" t="e">
        <f>IF(#REF!="","",#REF!)</f>
        <v>#REF!</v>
      </c>
      <c r="D72" s="159" t="e">
        <f>IF(#REF!="","",#REF!)</f>
        <v>#REF!</v>
      </c>
      <c r="E72" s="159" t="e">
        <f>IF(#REF!="","",#REF!)</f>
        <v>#REF!</v>
      </c>
      <c r="F72" s="159" t="e">
        <f>IF(#REF!="","",#REF!)</f>
        <v>#REF!</v>
      </c>
      <c r="G72" s="159" t="e">
        <f>IF(#REF!="","",#REF!)</f>
        <v>#REF!</v>
      </c>
      <c r="H72" s="159" t="e">
        <f>IF(#REF!="","",#REF!)</f>
        <v>#REF!</v>
      </c>
      <c r="I72" s="159" t="e">
        <f>IF(#REF!="","",#REF!)</f>
        <v>#REF!</v>
      </c>
    </row>
    <row r="73" spans="1:9">
      <c r="A73" s="159" t="str">
        <f>IF(토지!AD75="","",토지!AD75)</f>
        <v/>
      </c>
      <c r="B73" s="159" t="str">
        <f>IF(지장물!AF220="","",지장물!AF220)</f>
        <v/>
      </c>
      <c r="C73" s="159" t="e">
        <f>IF(#REF!="","",#REF!)</f>
        <v>#REF!</v>
      </c>
      <c r="D73" s="159" t="e">
        <f>IF(#REF!="","",#REF!)</f>
        <v>#REF!</v>
      </c>
      <c r="E73" s="159" t="e">
        <f>IF(#REF!="","",#REF!)</f>
        <v>#REF!</v>
      </c>
      <c r="F73" s="159" t="e">
        <f>IF(#REF!="","",#REF!)</f>
        <v>#REF!</v>
      </c>
      <c r="G73" s="159" t="e">
        <f>IF(#REF!="","",#REF!)</f>
        <v>#REF!</v>
      </c>
      <c r="H73" s="159" t="e">
        <f>IF(#REF!="","",#REF!)</f>
        <v>#REF!</v>
      </c>
      <c r="I73" s="159" t="e">
        <f>IF(#REF!="","",#REF!)</f>
        <v>#REF!</v>
      </c>
    </row>
    <row r="74" spans="1:9">
      <c r="A74" s="159" t="str">
        <f>IF(토지!AD76="","",토지!AD76)</f>
        <v/>
      </c>
      <c r="B74" s="159" t="str">
        <f>IF(지장물!AF221="","",지장물!AF221)</f>
        <v/>
      </c>
      <c r="C74" s="159" t="e">
        <f>IF(#REF!="","",#REF!)</f>
        <v>#REF!</v>
      </c>
      <c r="D74" s="159" t="e">
        <f>IF(#REF!="","",#REF!)</f>
        <v>#REF!</v>
      </c>
      <c r="E74" s="159" t="e">
        <f>IF(#REF!="","",#REF!)</f>
        <v>#REF!</v>
      </c>
      <c r="F74" s="159" t="e">
        <f>IF(#REF!="","",#REF!)</f>
        <v>#REF!</v>
      </c>
      <c r="G74" s="159" t="e">
        <f>IF(#REF!="","",#REF!)</f>
        <v>#REF!</v>
      </c>
      <c r="H74" s="159" t="e">
        <f>IF(#REF!="","",#REF!)</f>
        <v>#REF!</v>
      </c>
      <c r="I74" s="159" t="e">
        <f>IF(#REF!="","",#REF!)</f>
        <v>#REF!</v>
      </c>
    </row>
    <row r="75" spans="1:9">
      <c r="A75" s="159" t="str">
        <f>IF(토지!AD77="","",토지!AD77)</f>
        <v/>
      </c>
      <c r="B75" s="159" t="str">
        <f>IF(지장물!AF222="","",지장물!AF222)</f>
        <v/>
      </c>
      <c r="C75" s="159" t="e">
        <f>IF(#REF!="","",#REF!)</f>
        <v>#REF!</v>
      </c>
      <c r="D75" s="159" t="e">
        <f>IF(#REF!="","",#REF!)</f>
        <v>#REF!</v>
      </c>
      <c r="E75" s="159" t="e">
        <f>IF(#REF!="","",#REF!)</f>
        <v>#REF!</v>
      </c>
      <c r="F75" s="159" t="e">
        <f>IF(#REF!="","",#REF!)</f>
        <v>#REF!</v>
      </c>
      <c r="G75" s="159" t="e">
        <f>IF(#REF!="","",#REF!)</f>
        <v>#REF!</v>
      </c>
      <c r="H75" s="159" t="e">
        <f>IF(#REF!="","",#REF!)</f>
        <v>#REF!</v>
      </c>
      <c r="I75" s="159" t="e">
        <f>IF(#REF!="","",#REF!)</f>
        <v>#REF!</v>
      </c>
    </row>
    <row r="76" spans="1:9">
      <c r="A76" s="159" t="str">
        <f>IF(토지!AD78="","",토지!AD78)</f>
        <v/>
      </c>
      <c r="B76" s="159" t="str">
        <f>IF(지장물!AF223="","",지장물!AF223)</f>
        <v/>
      </c>
      <c r="C76" s="159" t="e">
        <f>IF(#REF!="","",#REF!)</f>
        <v>#REF!</v>
      </c>
      <c r="D76" s="159" t="e">
        <f>IF(#REF!="","",#REF!)</f>
        <v>#REF!</v>
      </c>
      <c r="E76" s="159" t="e">
        <f>IF(#REF!="","",#REF!)</f>
        <v>#REF!</v>
      </c>
      <c r="F76" s="159" t="e">
        <f>IF(#REF!="","",#REF!)</f>
        <v>#REF!</v>
      </c>
      <c r="G76" s="159" t="e">
        <f>IF(#REF!="","",#REF!)</f>
        <v>#REF!</v>
      </c>
      <c r="H76" s="159" t="e">
        <f>IF(#REF!="","",#REF!)</f>
        <v>#REF!</v>
      </c>
      <c r="I76" s="159" t="e">
        <f>IF(#REF!="","",#REF!)</f>
        <v>#REF!</v>
      </c>
    </row>
    <row r="77" spans="1:9">
      <c r="A77" s="159" t="str">
        <f>IF(토지!AD79="","",토지!AD79)</f>
        <v/>
      </c>
      <c r="B77" s="159" t="str">
        <f>IF(지장물!AF224="","",지장물!AF224)</f>
        <v/>
      </c>
      <c r="C77" s="159" t="e">
        <f>IF(#REF!="","",#REF!)</f>
        <v>#REF!</v>
      </c>
      <c r="D77" s="159" t="e">
        <f>IF(#REF!="","",#REF!)</f>
        <v>#REF!</v>
      </c>
      <c r="E77" s="159" t="e">
        <f>IF(#REF!="","",#REF!)</f>
        <v>#REF!</v>
      </c>
      <c r="F77" s="159" t="e">
        <f>IF(#REF!="","",#REF!)</f>
        <v>#REF!</v>
      </c>
      <c r="G77" s="159" t="e">
        <f>IF(#REF!="","",#REF!)</f>
        <v>#REF!</v>
      </c>
      <c r="H77" s="159" t="e">
        <f>IF(#REF!="","",#REF!)</f>
        <v>#REF!</v>
      </c>
      <c r="I77" s="159" t="e">
        <f>IF(#REF!="","",#REF!)</f>
        <v>#REF!</v>
      </c>
    </row>
    <row r="78" spans="1:9">
      <c r="A78" s="159" t="str">
        <f>IF(토지!AD80="","",토지!AD80)</f>
        <v/>
      </c>
      <c r="B78" s="159" t="str">
        <f>IF(지장물!AF225="","",지장물!AF225)</f>
        <v/>
      </c>
      <c r="C78" s="159" t="e">
        <f>IF(#REF!="","",#REF!)</f>
        <v>#REF!</v>
      </c>
      <c r="D78" s="159" t="e">
        <f>IF(#REF!="","",#REF!)</f>
        <v>#REF!</v>
      </c>
      <c r="E78" s="159" t="e">
        <f>IF(#REF!="","",#REF!)</f>
        <v>#REF!</v>
      </c>
      <c r="F78" s="159" t="e">
        <f>IF(#REF!="","",#REF!)</f>
        <v>#REF!</v>
      </c>
      <c r="G78" s="159" t="e">
        <f>IF(#REF!="","",#REF!)</f>
        <v>#REF!</v>
      </c>
      <c r="H78" s="159" t="e">
        <f>IF(#REF!="","",#REF!)</f>
        <v>#REF!</v>
      </c>
      <c r="I78" s="159" t="e">
        <f>IF(#REF!="","",#REF!)</f>
        <v>#REF!</v>
      </c>
    </row>
    <row r="79" spans="1:9">
      <c r="A79" s="159" t="str">
        <f>IF(토지!AD81="","",토지!AD81)</f>
        <v/>
      </c>
      <c r="B79" s="159" t="str">
        <f>IF(지장물!AF226="","",지장물!AF226)</f>
        <v/>
      </c>
      <c r="C79" s="159" t="e">
        <f>IF(#REF!="","",#REF!)</f>
        <v>#REF!</v>
      </c>
      <c r="D79" s="159" t="e">
        <f>IF(#REF!="","",#REF!)</f>
        <v>#REF!</v>
      </c>
      <c r="E79" s="159" t="e">
        <f>IF(#REF!="","",#REF!)</f>
        <v>#REF!</v>
      </c>
      <c r="F79" s="159" t="e">
        <f>IF(#REF!="","",#REF!)</f>
        <v>#REF!</v>
      </c>
      <c r="G79" s="159" t="e">
        <f>IF(#REF!="","",#REF!)</f>
        <v>#REF!</v>
      </c>
      <c r="H79" s="159" t="e">
        <f>IF(#REF!="","",#REF!)</f>
        <v>#REF!</v>
      </c>
      <c r="I79" s="159" t="e">
        <f>IF(#REF!="","",#REF!)</f>
        <v>#REF!</v>
      </c>
    </row>
    <row r="80" spans="1:9">
      <c r="A80" s="159" t="str">
        <f>IF(토지!AD82="","",토지!AD82)</f>
        <v/>
      </c>
      <c r="B80" s="159" t="str">
        <f>IF(지장물!AF227="","",지장물!AF227)</f>
        <v/>
      </c>
      <c r="C80" s="159" t="e">
        <f>IF(#REF!="","",#REF!)</f>
        <v>#REF!</v>
      </c>
      <c r="D80" s="159" t="e">
        <f>IF(#REF!="","",#REF!)</f>
        <v>#REF!</v>
      </c>
      <c r="E80" s="159" t="e">
        <f>IF(#REF!="","",#REF!)</f>
        <v>#REF!</v>
      </c>
      <c r="F80" s="159" t="e">
        <f>IF(#REF!="","",#REF!)</f>
        <v>#REF!</v>
      </c>
      <c r="G80" s="159" t="e">
        <f>IF(#REF!="","",#REF!)</f>
        <v>#REF!</v>
      </c>
      <c r="H80" s="159" t="e">
        <f>IF(#REF!="","",#REF!)</f>
        <v>#REF!</v>
      </c>
      <c r="I80" s="159" t="e">
        <f>IF(#REF!="","",#REF!)</f>
        <v>#REF!</v>
      </c>
    </row>
    <row r="81" spans="1:9">
      <c r="A81" s="159" t="str">
        <f>IF(토지!AD83="","",토지!AD83)</f>
        <v/>
      </c>
      <c r="B81" s="159" t="str">
        <f>IF(지장물!AF228="","",지장물!AF228)</f>
        <v/>
      </c>
      <c r="C81" s="159" t="e">
        <f>IF(#REF!="","",#REF!)</f>
        <v>#REF!</v>
      </c>
      <c r="D81" s="159" t="e">
        <f>IF(#REF!="","",#REF!)</f>
        <v>#REF!</v>
      </c>
      <c r="E81" s="159" t="e">
        <f>IF(#REF!="","",#REF!)</f>
        <v>#REF!</v>
      </c>
      <c r="F81" s="159" t="e">
        <f>IF(#REF!="","",#REF!)</f>
        <v>#REF!</v>
      </c>
      <c r="G81" s="159" t="e">
        <f>IF(#REF!="","",#REF!)</f>
        <v>#REF!</v>
      </c>
      <c r="H81" s="159" t="e">
        <f>IF(#REF!="","",#REF!)</f>
        <v>#REF!</v>
      </c>
      <c r="I81" s="159" t="e">
        <f>IF(#REF!="","",#REF!)</f>
        <v>#REF!</v>
      </c>
    </row>
    <row r="82" spans="1:9">
      <c r="A82" s="159" t="str">
        <f>IF(토지!AD84="","",토지!AD84)</f>
        <v/>
      </c>
      <c r="B82" s="159" t="str">
        <f>IF(지장물!AF229="","",지장물!AF229)</f>
        <v/>
      </c>
      <c r="C82" s="159" t="e">
        <f>IF(#REF!="","",#REF!)</f>
        <v>#REF!</v>
      </c>
      <c r="D82" s="159" t="e">
        <f>IF(#REF!="","",#REF!)</f>
        <v>#REF!</v>
      </c>
      <c r="E82" s="159" t="e">
        <f>IF(#REF!="","",#REF!)</f>
        <v>#REF!</v>
      </c>
      <c r="F82" s="159" t="e">
        <f>IF(#REF!="","",#REF!)</f>
        <v>#REF!</v>
      </c>
      <c r="G82" s="159" t="e">
        <f>IF(#REF!="","",#REF!)</f>
        <v>#REF!</v>
      </c>
      <c r="H82" s="159" t="e">
        <f>IF(#REF!="","",#REF!)</f>
        <v>#REF!</v>
      </c>
      <c r="I82" s="159" t="e">
        <f>IF(#REF!="","",#REF!)</f>
        <v>#REF!</v>
      </c>
    </row>
    <row r="83" spans="1:9">
      <c r="A83" s="159" t="str">
        <f>IF(토지!AD85="","",토지!AD85)</f>
        <v/>
      </c>
      <c r="B83" s="159" t="str">
        <f>IF(지장물!AF230="","",지장물!AF230)</f>
        <v/>
      </c>
      <c r="C83" s="159" t="e">
        <f>IF(#REF!="","",#REF!)</f>
        <v>#REF!</v>
      </c>
      <c r="D83" s="159" t="e">
        <f>IF(#REF!="","",#REF!)</f>
        <v>#REF!</v>
      </c>
      <c r="E83" s="159" t="e">
        <f>IF(#REF!="","",#REF!)</f>
        <v>#REF!</v>
      </c>
      <c r="F83" s="159" t="e">
        <f>IF(#REF!="","",#REF!)</f>
        <v>#REF!</v>
      </c>
      <c r="G83" s="159" t="e">
        <f>IF(#REF!="","",#REF!)</f>
        <v>#REF!</v>
      </c>
      <c r="H83" s="159" t="e">
        <f>IF(#REF!="","",#REF!)</f>
        <v>#REF!</v>
      </c>
      <c r="I83" s="159" t="e">
        <f>IF(#REF!="","",#REF!)</f>
        <v>#REF!</v>
      </c>
    </row>
    <row r="84" spans="1:9">
      <c r="A84" s="159" t="str">
        <f>IF(토지!AD86="","",토지!AD86)</f>
        <v/>
      </c>
      <c r="B84" s="159" t="str">
        <f>IF(지장물!AF231="","",지장물!AF231)</f>
        <v/>
      </c>
      <c r="C84" s="159" t="e">
        <f>IF(#REF!="","",#REF!)</f>
        <v>#REF!</v>
      </c>
      <c r="D84" s="159" t="e">
        <f>IF(#REF!="","",#REF!)</f>
        <v>#REF!</v>
      </c>
      <c r="E84" s="159" t="e">
        <f>IF(#REF!="","",#REF!)</f>
        <v>#REF!</v>
      </c>
      <c r="F84" s="159" t="e">
        <f>IF(#REF!="","",#REF!)</f>
        <v>#REF!</v>
      </c>
      <c r="G84" s="159" t="e">
        <f>IF(#REF!="","",#REF!)</f>
        <v>#REF!</v>
      </c>
      <c r="H84" s="159" t="e">
        <f>IF(#REF!="","",#REF!)</f>
        <v>#REF!</v>
      </c>
      <c r="I84" s="159" t="e">
        <f>IF(#REF!="","",#REF!)</f>
        <v>#REF!</v>
      </c>
    </row>
    <row r="85" spans="1:9">
      <c r="A85" s="159" t="str">
        <f>IF(토지!AD87="","",토지!AD87)</f>
        <v/>
      </c>
      <c r="B85" s="159" t="str">
        <f>IF(지장물!AF232="","",지장물!AF232)</f>
        <v/>
      </c>
      <c r="C85" s="159" t="e">
        <f>IF(#REF!="","",#REF!)</f>
        <v>#REF!</v>
      </c>
      <c r="D85" s="159" t="e">
        <f>IF(#REF!="","",#REF!)</f>
        <v>#REF!</v>
      </c>
      <c r="E85" s="159" t="e">
        <f>IF(#REF!="","",#REF!)</f>
        <v>#REF!</v>
      </c>
      <c r="F85" s="159" t="e">
        <f>IF(#REF!="","",#REF!)</f>
        <v>#REF!</v>
      </c>
      <c r="G85" s="159" t="e">
        <f>IF(#REF!="","",#REF!)</f>
        <v>#REF!</v>
      </c>
      <c r="H85" s="159" t="e">
        <f>IF(#REF!="","",#REF!)</f>
        <v>#REF!</v>
      </c>
      <c r="I85" s="159" t="e">
        <f>IF(#REF!="","",#REF!)</f>
        <v>#REF!</v>
      </c>
    </row>
    <row r="86" spans="1:9">
      <c r="A86" s="159" t="str">
        <f>IF(토지!AD88="","",토지!AD88)</f>
        <v/>
      </c>
      <c r="B86" s="159" t="str">
        <f>IF(지장물!AF233="","",지장물!AF233)</f>
        <v/>
      </c>
      <c r="C86" s="159" t="e">
        <f>IF(#REF!="","",#REF!)</f>
        <v>#REF!</v>
      </c>
      <c r="D86" s="159" t="e">
        <f>IF(#REF!="","",#REF!)</f>
        <v>#REF!</v>
      </c>
      <c r="E86" s="159" t="e">
        <f>IF(#REF!="","",#REF!)</f>
        <v>#REF!</v>
      </c>
      <c r="F86" s="159" t="e">
        <f>IF(#REF!="","",#REF!)</f>
        <v>#REF!</v>
      </c>
      <c r="G86" s="159" t="e">
        <f>IF(#REF!="","",#REF!)</f>
        <v>#REF!</v>
      </c>
      <c r="H86" s="159" t="e">
        <f>IF(#REF!="","",#REF!)</f>
        <v>#REF!</v>
      </c>
      <c r="I86" s="159" t="e">
        <f>IF(#REF!="","",#REF!)</f>
        <v>#REF!</v>
      </c>
    </row>
    <row r="87" spans="1:9">
      <c r="A87" s="159" t="str">
        <f>IF(토지!AD89="","",토지!AD89)</f>
        <v/>
      </c>
      <c r="B87" s="159" t="str">
        <f>IF(지장물!AF234="","",지장물!AF234)</f>
        <v/>
      </c>
      <c r="C87" s="159" t="e">
        <f>IF(#REF!="","",#REF!)</f>
        <v>#REF!</v>
      </c>
      <c r="D87" s="159" t="e">
        <f>IF(#REF!="","",#REF!)</f>
        <v>#REF!</v>
      </c>
      <c r="E87" s="159" t="e">
        <f>IF(#REF!="","",#REF!)</f>
        <v>#REF!</v>
      </c>
      <c r="F87" s="159" t="e">
        <f>IF(#REF!="","",#REF!)</f>
        <v>#REF!</v>
      </c>
      <c r="G87" s="159" t="e">
        <f>IF(#REF!="","",#REF!)</f>
        <v>#REF!</v>
      </c>
      <c r="H87" s="159" t="e">
        <f>IF(#REF!="","",#REF!)</f>
        <v>#REF!</v>
      </c>
      <c r="I87" s="159" t="e">
        <f>IF(#REF!="","",#REF!)</f>
        <v>#REF!</v>
      </c>
    </row>
    <row r="88" spans="1:9">
      <c r="A88" s="159" t="str">
        <f>IF(토지!AD90="","",토지!AD90)</f>
        <v/>
      </c>
      <c r="B88" s="159" t="str">
        <f>IF(지장물!AF235="","",지장물!AF235)</f>
        <v/>
      </c>
      <c r="C88" s="159" t="e">
        <f>IF(#REF!="","",#REF!)</f>
        <v>#REF!</v>
      </c>
      <c r="D88" s="159" t="e">
        <f>IF(#REF!="","",#REF!)</f>
        <v>#REF!</v>
      </c>
      <c r="E88" s="159" t="e">
        <f>IF(#REF!="","",#REF!)</f>
        <v>#REF!</v>
      </c>
      <c r="F88" s="159" t="e">
        <f>IF(#REF!="","",#REF!)</f>
        <v>#REF!</v>
      </c>
      <c r="G88" s="159" t="e">
        <f>IF(#REF!="","",#REF!)</f>
        <v>#REF!</v>
      </c>
      <c r="H88" s="159" t="e">
        <f>IF(#REF!="","",#REF!)</f>
        <v>#REF!</v>
      </c>
      <c r="I88" s="159" t="e">
        <f>IF(#REF!="","",#REF!)</f>
        <v>#REF!</v>
      </c>
    </row>
    <row r="89" spans="1:9">
      <c r="A89" s="159" t="str">
        <f>IF(토지!AD91="","",토지!AD91)</f>
        <v/>
      </c>
      <c r="B89" s="159" t="str">
        <f>IF(지장물!AF236="","",지장물!AF236)</f>
        <v/>
      </c>
      <c r="C89" s="159" t="e">
        <f>IF(#REF!="","",#REF!)</f>
        <v>#REF!</v>
      </c>
      <c r="D89" s="159" t="e">
        <f>IF(#REF!="","",#REF!)</f>
        <v>#REF!</v>
      </c>
      <c r="E89" s="159" t="e">
        <f>IF(#REF!="","",#REF!)</f>
        <v>#REF!</v>
      </c>
      <c r="F89" s="159" t="e">
        <f>IF(#REF!="","",#REF!)</f>
        <v>#REF!</v>
      </c>
      <c r="G89" s="159" t="e">
        <f>IF(#REF!="","",#REF!)</f>
        <v>#REF!</v>
      </c>
      <c r="H89" s="159" t="e">
        <f>IF(#REF!="","",#REF!)</f>
        <v>#REF!</v>
      </c>
      <c r="I89" s="159" t="e">
        <f>IF(#REF!="","",#REF!)</f>
        <v>#REF!</v>
      </c>
    </row>
    <row r="90" spans="1:9">
      <c r="A90" s="159" t="str">
        <f>IF(토지!AD92="","",토지!AD92)</f>
        <v/>
      </c>
      <c r="B90" s="159" t="str">
        <f>IF(지장물!AF237="","",지장물!AF237)</f>
        <v/>
      </c>
      <c r="C90" s="159" t="e">
        <f>IF(#REF!="","",#REF!)</f>
        <v>#REF!</v>
      </c>
      <c r="D90" s="159" t="e">
        <f>IF(#REF!="","",#REF!)</f>
        <v>#REF!</v>
      </c>
      <c r="E90" s="159" t="e">
        <f>IF(#REF!="","",#REF!)</f>
        <v>#REF!</v>
      </c>
      <c r="F90" s="159" t="e">
        <f>IF(#REF!="","",#REF!)</f>
        <v>#REF!</v>
      </c>
      <c r="G90" s="159" t="e">
        <f>IF(#REF!="","",#REF!)</f>
        <v>#REF!</v>
      </c>
      <c r="H90" s="159" t="e">
        <f>IF(#REF!="","",#REF!)</f>
        <v>#REF!</v>
      </c>
      <c r="I90" s="159" t="e">
        <f>IF(#REF!="","",#REF!)</f>
        <v>#REF!</v>
      </c>
    </row>
    <row r="91" spans="1:9">
      <c r="A91" s="159" t="str">
        <f>IF(토지!AD93="","",토지!AD93)</f>
        <v/>
      </c>
      <c r="B91" s="159" t="str">
        <f>IF(지장물!AF238="","",지장물!AF238)</f>
        <v/>
      </c>
      <c r="C91" s="159" t="e">
        <f>IF(#REF!="","",#REF!)</f>
        <v>#REF!</v>
      </c>
      <c r="D91" s="159" t="e">
        <f>IF(#REF!="","",#REF!)</f>
        <v>#REF!</v>
      </c>
      <c r="E91" s="159" t="e">
        <f>IF(#REF!="","",#REF!)</f>
        <v>#REF!</v>
      </c>
      <c r="F91" s="159" t="e">
        <f>IF(#REF!="","",#REF!)</f>
        <v>#REF!</v>
      </c>
      <c r="G91" s="159" t="e">
        <f>IF(#REF!="","",#REF!)</f>
        <v>#REF!</v>
      </c>
      <c r="H91" s="159" t="e">
        <f>IF(#REF!="","",#REF!)</f>
        <v>#REF!</v>
      </c>
      <c r="I91" s="159" t="e">
        <f>IF(#REF!="","",#REF!)</f>
        <v>#REF!</v>
      </c>
    </row>
    <row r="92" spans="1:9">
      <c r="A92" s="159" t="str">
        <f>IF(토지!AD94="","",토지!AD94)</f>
        <v/>
      </c>
      <c r="B92" s="159" t="str">
        <f>IF(지장물!AF239="","",지장물!AF239)</f>
        <v/>
      </c>
      <c r="C92" s="159" t="e">
        <f>IF(#REF!="","",#REF!)</f>
        <v>#REF!</v>
      </c>
      <c r="D92" s="159" t="e">
        <f>IF(#REF!="","",#REF!)</f>
        <v>#REF!</v>
      </c>
      <c r="E92" s="159" t="e">
        <f>IF(#REF!="","",#REF!)</f>
        <v>#REF!</v>
      </c>
      <c r="F92" s="159" t="e">
        <f>IF(#REF!="","",#REF!)</f>
        <v>#REF!</v>
      </c>
      <c r="G92" s="159" t="e">
        <f>IF(#REF!="","",#REF!)</f>
        <v>#REF!</v>
      </c>
      <c r="H92" s="159" t="e">
        <f>IF(#REF!="","",#REF!)</f>
        <v>#REF!</v>
      </c>
      <c r="I92" s="159" t="e">
        <f>IF(#REF!="","",#REF!)</f>
        <v>#REF!</v>
      </c>
    </row>
    <row r="93" spans="1:9">
      <c r="A93" s="159" t="str">
        <f>IF(토지!AD95="","",토지!AD95)</f>
        <v/>
      </c>
      <c r="B93" s="159" t="str">
        <f>IF(지장물!AF240="","",지장물!AF240)</f>
        <v/>
      </c>
      <c r="C93" s="159" t="e">
        <f>IF(#REF!="","",#REF!)</f>
        <v>#REF!</v>
      </c>
      <c r="D93" s="159" t="e">
        <f>IF(#REF!="","",#REF!)</f>
        <v>#REF!</v>
      </c>
      <c r="E93" s="159" t="e">
        <f>IF(#REF!="","",#REF!)</f>
        <v>#REF!</v>
      </c>
      <c r="F93" s="159" t="e">
        <f>IF(#REF!="","",#REF!)</f>
        <v>#REF!</v>
      </c>
      <c r="G93" s="159" t="e">
        <f>IF(#REF!="","",#REF!)</f>
        <v>#REF!</v>
      </c>
      <c r="H93" s="159" t="e">
        <f>IF(#REF!="","",#REF!)</f>
        <v>#REF!</v>
      </c>
      <c r="I93" s="159" t="e">
        <f>IF(#REF!="","",#REF!)</f>
        <v>#REF!</v>
      </c>
    </row>
    <row r="94" spans="1:9">
      <c r="A94" s="159" t="str">
        <f>IF(토지!AD96="","",토지!AD96)</f>
        <v/>
      </c>
      <c r="B94" s="159" t="str">
        <f>IF(지장물!AF241="","",지장물!AF241)</f>
        <v/>
      </c>
      <c r="C94" s="159" t="e">
        <f>IF(#REF!="","",#REF!)</f>
        <v>#REF!</v>
      </c>
      <c r="D94" s="159" t="e">
        <f>IF(#REF!="","",#REF!)</f>
        <v>#REF!</v>
      </c>
      <c r="E94" s="159" t="e">
        <f>IF(#REF!="","",#REF!)</f>
        <v>#REF!</v>
      </c>
      <c r="F94" s="159" t="e">
        <f>IF(#REF!="","",#REF!)</f>
        <v>#REF!</v>
      </c>
      <c r="G94" s="159" t="e">
        <f>IF(#REF!="","",#REF!)</f>
        <v>#REF!</v>
      </c>
      <c r="H94" s="159" t="e">
        <f>IF(#REF!="","",#REF!)</f>
        <v>#REF!</v>
      </c>
      <c r="I94" s="159" t="e">
        <f>IF(#REF!="","",#REF!)</f>
        <v>#REF!</v>
      </c>
    </row>
    <row r="95" spans="1:9">
      <c r="A95" s="159" t="str">
        <f>IF(토지!AD97="","",토지!AD97)</f>
        <v/>
      </c>
      <c r="B95" s="159" t="str">
        <f>IF(지장물!AF242="","",지장물!AF242)</f>
        <v/>
      </c>
      <c r="C95" s="159" t="e">
        <f>IF(#REF!="","",#REF!)</f>
        <v>#REF!</v>
      </c>
      <c r="D95" s="159" t="e">
        <f>IF(#REF!="","",#REF!)</f>
        <v>#REF!</v>
      </c>
      <c r="E95" s="159" t="e">
        <f>IF(#REF!="","",#REF!)</f>
        <v>#REF!</v>
      </c>
      <c r="F95" s="159" t="e">
        <f>IF(#REF!="","",#REF!)</f>
        <v>#REF!</v>
      </c>
      <c r="G95" s="159" t="e">
        <f>IF(#REF!="","",#REF!)</f>
        <v>#REF!</v>
      </c>
      <c r="H95" s="159" t="e">
        <f>IF(#REF!="","",#REF!)</f>
        <v>#REF!</v>
      </c>
      <c r="I95" s="159" t="e">
        <f>IF(#REF!="","",#REF!)</f>
        <v>#REF!</v>
      </c>
    </row>
    <row r="96" spans="1:9">
      <c r="A96" s="159" t="str">
        <f>IF(토지!AD98="","",토지!AD98)</f>
        <v/>
      </c>
      <c r="B96" s="159" t="str">
        <f>IF(지장물!AF243="","",지장물!AF243)</f>
        <v/>
      </c>
      <c r="C96" s="159" t="e">
        <f>IF(#REF!="","",#REF!)</f>
        <v>#REF!</v>
      </c>
      <c r="D96" s="159" t="e">
        <f>IF(#REF!="","",#REF!)</f>
        <v>#REF!</v>
      </c>
      <c r="E96" s="159" t="e">
        <f>IF(#REF!="","",#REF!)</f>
        <v>#REF!</v>
      </c>
      <c r="F96" s="159" t="e">
        <f>IF(#REF!="","",#REF!)</f>
        <v>#REF!</v>
      </c>
      <c r="G96" s="159" t="e">
        <f>IF(#REF!="","",#REF!)</f>
        <v>#REF!</v>
      </c>
      <c r="H96" s="159" t="e">
        <f>IF(#REF!="","",#REF!)</f>
        <v>#REF!</v>
      </c>
      <c r="I96" s="159" t="e">
        <f>IF(#REF!="","",#REF!)</f>
        <v>#REF!</v>
      </c>
    </row>
    <row r="97" spans="1:9">
      <c r="A97" s="159" t="str">
        <f>IF(토지!AD99="","",토지!AD99)</f>
        <v/>
      </c>
      <c r="B97" s="159" t="str">
        <f>IF(지장물!AF244="","",지장물!AF244)</f>
        <v/>
      </c>
      <c r="C97" s="159" t="e">
        <f>IF(#REF!="","",#REF!)</f>
        <v>#REF!</v>
      </c>
      <c r="D97" s="159" t="e">
        <f>IF(#REF!="","",#REF!)</f>
        <v>#REF!</v>
      </c>
      <c r="E97" s="159" t="e">
        <f>IF(#REF!="","",#REF!)</f>
        <v>#REF!</v>
      </c>
      <c r="F97" s="159" t="e">
        <f>IF(#REF!="","",#REF!)</f>
        <v>#REF!</v>
      </c>
      <c r="G97" s="159" t="e">
        <f>IF(#REF!="","",#REF!)</f>
        <v>#REF!</v>
      </c>
      <c r="H97" s="159" t="e">
        <f>IF(#REF!="","",#REF!)</f>
        <v>#REF!</v>
      </c>
      <c r="I97" s="159" t="e">
        <f>IF(#REF!="","",#REF!)</f>
        <v>#REF!</v>
      </c>
    </row>
    <row r="98" spans="1:9">
      <c r="A98" s="159" t="str">
        <f>IF(토지!AD100="","",토지!AD100)</f>
        <v/>
      </c>
      <c r="B98" s="159" t="str">
        <f>IF(지장물!AF245="","",지장물!AF245)</f>
        <v/>
      </c>
      <c r="C98" s="159" t="e">
        <f>IF(#REF!="","",#REF!)</f>
        <v>#REF!</v>
      </c>
      <c r="D98" s="159" t="e">
        <f>IF(#REF!="","",#REF!)</f>
        <v>#REF!</v>
      </c>
      <c r="E98" s="159" t="e">
        <f>IF(#REF!="","",#REF!)</f>
        <v>#REF!</v>
      </c>
      <c r="F98" s="159" t="e">
        <f>IF(#REF!="","",#REF!)</f>
        <v>#REF!</v>
      </c>
      <c r="G98" s="159" t="e">
        <f>IF(#REF!="","",#REF!)</f>
        <v>#REF!</v>
      </c>
      <c r="H98" s="159" t="e">
        <f>IF(#REF!="","",#REF!)</f>
        <v>#REF!</v>
      </c>
      <c r="I98" s="159" t="e">
        <f>IF(#REF!="","",#REF!)</f>
        <v>#REF!</v>
      </c>
    </row>
    <row r="99" spans="1:9">
      <c r="A99" s="159" t="str">
        <f>IF(토지!AD101="","",토지!AD101)</f>
        <v/>
      </c>
      <c r="B99" s="159" t="str">
        <f>IF(지장물!AF246="","",지장물!AF246)</f>
        <v/>
      </c>
      <c r="C99" s="159" t="e">
        <f>IF(#REF!="","",#REF!)</f>
        <v>#REF!</v>
      </c>
      <c r="D99" s="159" t="e">
        <f>IF(#REF!="","",#REF!)</f>
        <v>#REF!</v>
      </c>
      <c r="E99" s="159" t="e">
        <f>IF(#REF!="","",#REF!)</f>
        <v>#REF!</v>
      </c>
      <c r="F99" s="159" t="e">
        <f>IF(#REF!="","",#REF!)</f>
        <v>#REF!</v>
      </c>
      <c r="G99" s="159" t="e">
        <f>IF(#REF!="","",#REF!)</f>
        <v>#REF!</v>
      </c>
      <c r="H99" s="159" t="e">
        <f>IF(#REF!="","",#REF!)</f>
        <v>#REF!</v>
      </c>
      <c r="I99" s="159" t="e">
        <f>IF(#REF!="","",#REF!)</f>
        <v>#REF!</v>
      </c>
    </row>
    <row r="100" spans="1:9">
      <c r="A100" s="159" t="str">
        <f>IF(토지!AD102="","",토지!AD102)</f>
        <v/>
      </c>
      <c r="B100" s="159" t="str">
        <f>IF(지장물!AF247="","",지장물!AF247)</f>
        <v/>
      </c>
      <c r="C100" s="159" t="e">
        <f>IF(#REF!="","",#REF!)</f>
        <v>#REF!</v>
      </c>
      <c r="D100" s="159" t="e">
        <f>IF(#REF!="","",#REF!)</f>
        <v>#REF!</v>
      </c>
      <c r="E100" s="159" t="e">
        <f>IF(#REF!="","",#REF!)</f>
        <v>#REF!</v>
      </c>
      <c r="F100" s="159" t="e">
        <f>IF(#REF!="","",#REF!)</f>
        <v>#REF!</v>
      </c>
      <c r="G100" s="159" t="e">
        <f>IF(#REF!="","",#REF!)</f>
        <v>#REF!</v>
      </c>
      <c r="H100" s="159" t="e">
        <f>IF(#REF!="","",#REF!)</f>
        <v>#REF!</v>
      </c>
      <c r="I100" s="159" t="e">
        <f>IF(#REF!="","",#REF!)</f>
        <v>#REF!</v>
      </c>
    </row>
    <row r="101" spans="1:9">
      <c r="A101" s="159" t="str">
        <f>IF(토지!AD103="","",토지!AD103)</f>
        <v/>
      </c>
      <c r="B101" s="159" t="str">
        <f>IF(지장물!AF248="","",지장물!AF248)</f>
        <v/>
      </c>
      <c r="C101" s="159" t="e">
        <f>IF(#REF!="","",#REF!)</f>
        <v>#REF!</v>
      </c>
      <c r="D101" s="159" t="e">
        <f>IF(#REF!="","",#REF!)</f>
        <v>#REF!</v>
      </c>
      <c r="E101" s="159" t="e">
        <f>IF(#REF!="","",#REF!)</f>
        <v>#REF!</v>
      </c>
      <c r="F101" s="159" t="e">
        <f>IF(#REF!="","",#REF!)</f>
        <v>#REF!</v>
      </c>
      <c r="G101" s="159" t="e">
        <f>IF(#REF!="","",#REF!)</f>
        <v>#REF!</v>
      </c>
      <c r="H101" s="159" t="e">
        <f>IF(#REF!="","",#REF!)</f>
        <v>#REF!</v>
      </c>
      <c r="I101" s="159" t="e">
        <f>IF(#REF!="","",#REF!)</f>
        <v>#REF!</v>
      </c>
    </row>
    <row r="102" spans="1:9">
      <c r="A102" s="159" t="str">
        <f>IF(토지!AD104="","",토지!AD104)</f>
        <v/>
      </c>
      <c r="B102" s="159" t="str">
        <f>IF(지장물!AF249="","",지장물!AF249)</f>
        <v/>
      </c>
      <c r="C102" s="159" t="e">
        <f>IF(#REF!="","",#REF!)</f>
        <v>#REF!</v>
      </c>
      <c r="D102" s="159" t="e">
        <f>IF(#REF!="","",#REF!)</f>
        <v>#REF!</v>
      </c>
      <c r="E102" s="159" t="e">
        <f>IF(#REF!="","",#REF!)</f>
        <v>#REF!</v>
      </c>
      <c r="F102" s="159" t="e">
        <f>IF(#REF!="","",#REF!)</f>
        <v>#REF!</v>
      </c>
      <c r="G102" s="159" t="e">
        <f>IF(#REF!="","",#REF!)</f>
        <v>#REF!</v>
      </c>
      <c r="H102" s="159" t="e">
        <f>IF(#REF!="","",#REF!)</f>
        <v>#REF!</v>
      </c>
      <c r="I102" s="159" t="e">
        <f>IF(#REF!="","",#REF!)</f>
        <v>#REF!</v>
      </c>
    </row>
    <row r="103" spans="1:9">
      <c r="A103" s="159" t="str">
        <f>IF(토지!AD105="","",토지!AD105)</f>
        <v/>
      </c>
      <c r="B103" s="159" t="str">
        <f>IF(지장물!AF250="","",지장물!AF250)</f>
        <v/>
      </c>
      <c r="C103" s="159" t="e">
        <f>IF(#REF!="","",#REF!)</f>
        <v>#REF!</v>
      </c>
      <c r="D103" s="159" t="e">
        <f>IF(#REF!="","",#REF!)</f>
        <v>#REF!</v>
      </c>
      <c r="E103" s="159" t="e">
        <f>IF(#REF!="","",#REF!)</f>
        <v>#REF!</v>
      </c>
      <c r="F103" s="159" t="e">
        <f>IF(#REF!="","",#REF!)</f>
        <v>#REF!</v>
      </c>
      <c r="G103" s="159" t="e">
        <f>IF(#REF!="","",#REF!)</f>
        <v>#REF!</v>
      </c>
      <c r="H103" s="159" t="e">
        <f>IF(#REF!="","",#REF!)</f>
        <v>#REF!</v>
      </c>
      <c r="I103" s="159" t="e">
        <f>IF(#REF!="","",#REF!)</f>
        <v>#REF!</v>
      </c>
    </row>
    <row r="104" spans="1:9">
      <c r="A104" s="159" t="str">
        <f>IF(토지!AD106="","",토지!AD106)</f>
        <v/>
      </c>
      <c r="B104" s="159" t="str">
        <f>IF(지장물!AF251="","",지장물!AF251)</f>
        <v/>
      </c>
      <c r="C104" s="159" t="e">
        <f>IF(#REF!="","",#REF!)</f>
        <v>#REF!</v>
      </c>
      <c r="D104" s="159" t="e">
        <f>IF(#REF!="","",#REF!)</f>
        <v>#REF!</v>
      </c>
      <c r="E104" s="159" t="e">
        <f>IF(#REF!="","",#REF!)</f>
        <v>#REF!</v>
      </c>
      <c r="F104" s="159" t="e">
        <f>IF(#REF!="","",#REF!)</f>
        <v>#REF!</v>
      </c>
      <c r="G104" s="159" t="e">
        <f>IF(#REF!="","",#REF!)</f>
        <v>#REF!</v>
      </c>
      <c r="H104" s="159" t="e">
        <f>IF(#REF!="","",#REF!)</f>
        <v>#REF!</v>
      </c>
      <c r="I104" s="159" t="e">
        <f>IF(#REF!="","",#REF!)</f>
        <v>#REF!</v>
      </c>
    </row>
    <row r="105" spans="1:9">
      <c r="A105" s="159" t="str">
        <f>IF(토지!AD107="","",토지!AD107)</f>
        <v/>
      </c>
      <c r="B105" s="159" t="str">
        <f>IF(지장물!AF252="","",지장물!AF252)</f>
        <v/>
      </c>
      <c r="C105" s="159" t="e">
        <f>IF(#REF!="","",#REF!)</f>
        <v>#REF!</v>
      </c>
      <c r="D105" s="159" t="e">
        <f>IF(#REF!="","",#REF!)</f>
        <v>#REF!</v>
      </c>
      <c r="E105" s="159" t="e">
        <f>IF(#REF!="","",#REF!)</f>
        <v>#REF!</v>
      </c>
      <c r="F105" s="159" t="e">
        <f>IF(#REF!="","",#REF!)</f>
        <v>#REF!</v>
      </c>
      <c r="G105" s="159" t="e">
        <f>IF(#REF!="","",#REF!)</f>
        <v>#REF!</v>
      </c>
      <c r="H105" s="159" t="e">
        <f>IF(#REF!="","",#REF!)</f>
        <v>#REF!</v>
      </c>
      <c r="I105" s="159" t="e">
        <f>IF(#REF!="","",#REF!)</f>
        <v>#REF!</v>
      </c>
    </row>
    <row r="106" spans="1:9">
      <c r="A106" s="159" t="str">
        <f>IF(토지!AD108="","",토지!AD108)</f>
        <v/>
      </c>
      <c r="B106" s="159" t="str">
        <f>IF(지장물!AF253="","",지장물!AF253)</f>
        <v/>
      </c>
      <c r="C106" s="159" t="e">
        <f>IF(#REF!="","",#REF!)</f>
        <v>#REF!</v>
      </c>
      <c r="D106" s="159" t="e">
        <f>IF(#REF!="","",#REF!)</f>
        <v>#REF!</v>
      </c>
      <c r="E106" s="159" t="e">
        <f>IF(#REF!="","",#REF!)</f>
        <v>#REF!</v>
      </c>
      <c r="F106" s="159" t="e">
        <f>IF(#REF!="","",#REF!)</f>
        <v>#REF!</v>
      </c>
      <c r="G106" s="159" t="e">
        <f>IF(#REF!="","",#REF!)</f>
        <v>#REF!</v>
      </c>
      <c r="H106" s="159" t="e">
        <f>IF(#REF!="","",#REF!)</f>
        <v>#REF!</v>
      </c>
      <c r="I106" s="159" t="e">
        <f>IF(#REF!="","",#REF!)</f>
        <v>#REF!</v>
      </c>
    </row>
    <row r="107" spans="1:9">
      <c r="A107" s="159" t="str">
        <f>IF(토지!AD109="","",토지!AD109)</f>
        <v/>
      </c>
      <c r="B107" s="159" t="str">
        <f>IF(지장물!AF254="","",지장물!AF254)</f>
        <v/>
      </c>
      <c r="C107" s="159" t="e">
        <f>IF(#REF!="","",#REF!)</f>
        <v>#REF!</v>
      </c>
      <c r="D107" s="159" t="e">
        <f>IF(#REF!="","",#REF!)</f>
        <v>#REF!</v>
      </c>
      <c r="E107" s="159" t="e">
        <f>IF(#REF!="","",#REF!)</f>
        <v>#REF!</v>
      </c>
      <c r="F107" s="159" t="e">
        <f>IF(#REF!="","",#REF!)</f>
        <v>#REF!</v>
      </c>
      <c r="G107" s="159" t="e">
        <f>IF(#REF!="","",#REF!)</f>
        <v>#REF!</v>
      </c>
      <c r="H107" s="159" t="e">
        <f>IF(#REF!="","",#REF!)</f>
        <v>#REF!</v>
      </c>
      <c r="I107" s="159" t="e">
        <f>IF(#REF!="","",#REF!)</f>
        <v>#REF!</v>
      </c>
    </row>
    <row r="108" spans="1:9">
      <c r="A108" s="159" t="str">
        <f>IF(토지!AD110="","",토지!AD110)</f>
        <v/>
      </c>
      <c r="B108" s="159" t="str">
        <f>IF(지장물!AF255="","",지장물!AF255)</f>
        <v/>
      </c>
      <c r="C108" s="159" t="e">
        <f>IF(#REF!="","",#REF!)</f>
        <v>#REF!</v>
      </c>
      <c r="D108" s="159" t="e">
        <f>IF(#REF!="","",#REF!)</f>
        <v>#REF!</v>
      </c>
      <c r="E108" s="159" t="e">
        <f>IF(#REF!="","",#REF!)</f>
        <v>#REF!</v>
      </c>
      <c r="F108" s="159" t="e">
        <f>IF(#REF!="","",#REF!)</f>
        <v>#REF!</v>
      </c>
      <c r="G108" s="159" t="e">
        <f>IF(#REF!="","",#REF!)</f>
        <v>#REF!</v>
      </c>
      <c r="H108" s="159" t="e">
        <f>IF(#REF!="","",#REF!)</f>
        <v>#REF!</v>
      </c>
      <c r="I108" s="159" t="e">
        <f>IF(#REF!="","",#REF!)</f>
        <v>#REF!</v>
      </c>
    </row>
    <row r="109" spans="1:9">
      <c r="A109" s="159" t="str">
        <f>IF(토지!AD111="","",토지!AD111)</f>
        <v/>
      </c>
      <c r="B109" s="159" t="str">
        <f>IF(지장물!AF256="","",지장물!AF256)</f>
        <v/>
      </c>
      <c r="C109" s="159" t="e">
        <f>IF(#REF!="","",#REF!)</f>
        <v>#REF!</v>
      </c>
      <c r="D109" s="159" t="e">
        <f>IF(#REF!="","",#REF!)</f>
        <v>#REF!</v>
      </c>
      <c r="E109" s="159" t="e">
        <f>IF(#REF!="","",#REF!)</f>
        <v>#REF!</v>
      </c>
      <c r="F109" s="159" t="e">
        <f>IF(#REF!="","",#REF!)</f>
        <v>#REF!</v>
      </c>
      <c r="G109" s="159" t="e">
        <f>IF(#REF!="","",#REF!)</f>
        <v>#REF!</v>
      </c>
      <c r="H109" s="159" t="e">
        <f>IF(#REF!="","",#REF!)</f>
        <v>#REF!</v>
      </c>
      <c r="I109" s="159" t="e">
        <f>IF(#REF!="","",#REF!)</f>
        <v>#REF!</v>
      </c>
    </row>
    <row r="110" spans="1:9">
      <c r="A110" s="159" t="str">
        <f>IF(토지!AD112="","",토지!AD112)</f>
        <v/>
      </c>
      <c r="B110" s="159" t="str">
        <f>IF(지장물!AF257="","",지장물!AF257)</f>
        <v/>
      </c>
      <c r="C110" s="159" t="e">
        <f>IF(#REF!="","",#REF!)</f>
        <v>#REF!</v>
      </c>
      <c r="D110" s="159" t="e">
        <f>IF(#REF!="","",#REF!)</f>
        <v>#REF!</v>
      </c>
      <c r="E110" s="159" t="e">
        <f>IF(#REF!="","",#REF!)</f>
        <v>#REF!</v>
      </c>
      <c r="F110" s="159" t="e">
        <f>IF(#REF!="","",#REF!)</f>
        <v>#REF!</v>
      </c>
      <c r="G110" s="159" t="e">
        <f>IF(#REF!="","",#REF!)</f>
        <v>#REF!</v>
      </c>
      <c r="H110" s="159" t="e">
        <f>IF(#REF!="","",#REF!)</f>
        <v>#REF!</v>
      </c>
      <c r="I110" s="159" t="e">
        <f>IF(#REF!="","",#REF!)</f>
        <v>#REF!</v>
      </c>
    </row>
    <row r="111" spans="1:9">
      <c r="A111" s="159" t="str">
        <f>IF(토지!AD113="","",토지!AD113)</f>
        <v/>
      </c>
      <c r="B111" s="159" t="str">
        <f>IF(지장물!AF258="","",지장물!AF258)</f>
        <v/>
      </c>
      <c r="C111" s="159" t="e">
        <f>IF(#REF!="","",#REF!)</f>
        <v>#REF!</v>
      </c>
      <c r="D111" s="159" t="e">
        <f>IF(#REF!="","",#REF!)</f>
        <v>#REF!</v>
      </c>
      <c r="E111" s="159" t="e">
        <f>IF(#REF!="","",#REF!)</f>
        <v>#REF!</v>
      </c>
      <c r="F111" s="159" t="e">
        <f>IF(#REF!="","",#REF!)</f>
        <v>#REF!</v>
      </c>
      <c r="G111" s="159" t="e">
        <f>IF(#REF!="","",#REF!)</f>
        <v>#REF!</v>
      </c>
      <c r="H111" s="159" t="e">
        <f>IF(#REF!="","",#REF!)</f>
        <v>#REF!</v>
      </c>
      <c r="I111" s="159" t="e">
        <f>IF(#REF!="","",#REF!)</f>
        <v>#REF!</v>
      </c>
    </row>
    <row r="112" spans="1:9">
      <c r="A112" s="159" t="str">
        <f>IF(토지!AD114="","",토지!AD114)</f>
        <v/>
      </c>
      <c r="B112" s="159" t="str">
        <f>IF(지장물!AF259="","",지장물!AF259)</f>
        <v/>
      </c>
      <c r="C112" s="159" t="e">
        <f>IF(#REF!="","",#REF!)</f>
        <v>#REF!</v>
      </c>
      <c r="D112" s="159" t="e">
        <f>IF(#REF!="","",#REF!)</f>
        <v>#REF!</v>
      </c>
      <c r="E112" s="159" t="e">
        <f>IF(#REF!="","",#REF!)</f>
        <v>#REF!</v>
      </c>
      <c r="F112" s="159" t="e">
        <f>IF(#REF!="","",#REF!)</f>
        <v>#REF!</v>
      </c>
      <c r="G112" s="159" t="e">
        <f>IF(#REF!="","",#REF!)</f>
        <v>#REF!</v>
      </c>
      <c r="H112" s="159" t="e">
        <f>IF(#REF!="","",#REF!)</f>
        <v>#REF!</v>
      </c>
      <c r="I112" s="159" t="e">
        <f>IF(#REF!="","",#REF!)</f>
        <v>#REF!</v>
      </c>
    </row>
    <row r="113" spans="1:9">
      <c r="A113" s="159" t="str">
        <f>IF(토지!AD115="","",토지!AD115)</f>
        <v/>
      </c>
      <c r="B113" s="159" t="str">
        <f>IF(지장물!AF260="","",지장물!AF260)</f>
        <v/>
      </c>
      <c r="C113" s="159" t="e">
        <f>IF(#REF!="","",#REF!)</f>
        <v>#REF!</v>
      </c>
      <c r="D113" s="159" t="e">
        <f>IF(#REF!="","",#REF!)</f>
        <v>#REF!</v>
      </c>
      <c r="E113" s="159" t="e">
        <f>IF(#REF!="","",#REF!)</f>
        <v>#REF!</v>
      </c>
      <c r="F113" s="159" t="e">
        <f>IF(#REF!="","",#REF!)</f>
        <v>#REF!</v>
      </c>
      <c r="G113" s="159" t="e">
        <f>IF(#REF!="","",#REF!)</f>
        <v>#REF!</v>
      </c>
      <c r="H113" s="159" t="e">
        <f>IF(#REF!="","",#REF!)</f>
        <v>#REF!</v>
      </c>
      <c r="I113" s="159" t="e">
        <f>IF(#REF!="","",#REF!)</f>
        <v>#REF!</v>
      </c>
    </row>
    <row r="114" spans="1:9">
      <c r="A114" s="159" t="str">
        <f>IF(토지!AD116="","",토지!AD116)</f>
        <v/>
      </c>
      <c r="B114" s="159" t="str">
        <f>IF(지장물!AF261="","",지장물!AF261)</f>
        <v/>
      </c>
      <c r="C114" s="159" t="e">
        <f>IF(#REF!="","",#REF!)</f>
        <v>#REF!</v>
      </c>
      <c r="D114" s="159" t="e">
        <f>IF(#REF!="","",#REF!)</f>
        <v>#REF!</v>
      </c>
      <c r="E114" s="159" t="e">
        <f>IF(#REF!="","",#REF!)</f>
        <v>#REF!</v>
      </c>
      <c r="F114" s="159" t="e">
        <f>IF(#REF!="","",#REF!)</f>
        <v>#REF!</v>
      </c>
      <c r="G114" s="159" t="e">
        <f>IF(#REF!="","",#REF!)</f>
        <v>#REF!</v>
      </c>
      <c r="H114" s="159" t="e">
        <f>IF(#REF!="","",#REF!)</f>
        <v>#REF!</v>
      </c>
      <c r="I114" s="159" t="e">
        <f>IF(#REF!="","",#REF!)</f>
        <v>#REF!</v>
      </c>
    </row>
    <row r="115" spans="1:9">
      <c r="A115" s="159" t="str">
        <f>IF(토지!AD117="","",토지!AD117)</f>
        <v/>
      </c>
      <c r="B115" s="159" t="str">
        <f>IF(지장물!AF262="","",지장물!AF262)</f>
        <v/>
      </c>
      <c r="C115" s="159" t="e">
        <f>IF(#REF!="","",#REF!)</f>
        <v>#REF!</v>
      </c>
      <c r="D115" s="159" t="e">
        <f>IF(#REF!="","",#REF!)</f>
        <v>#REF!</v>
      </c>
      <c r="E115" s="159" t="e">
        <f>IF(#REF!="","",#REF!)</f>
        <v>#REF!</v>
      </c>
      <c r="F115" s="159" t="e">
        <f>IF(#REF!="","",#REF!)</f>
        <v>#REF!</v>
      </c>
      <c r="G115" s="159" t="e">
        <f>IF(#REF!="","",#REF!)</f>
        <v>#REF!</v>
      </c>
      <c r="H115" s="159" t="e">
        <f>IF(#REF!="","",#REF!)</f>
        <v>#REF!</v>
      </c>
      <c r="I115" s="159" t="e">
        <f>IF(#REF!="","",#REF!)</f>
        <v>#REF!</v>
      </c>
    </row>
    <row r="116" spans="1:9">
      <c r="A116" s="159" t="str">
        <f>IF(토지!AD118="","",토지!AD118)</f>
        <v/>
      </c>
      <c r="B116" s="159" t="str">
        <f>IF(지장물!AF263="","",지장물!AF263)</f>
        <v/>
      </c>
      <c r="C116" s="159" t="e">
        <f>IF(#REF!="","",#REF!)</f>
        <v>#REF!</v>
      </c>
      <c r="D116" s="159" t="e">
        <f>IF(#REF!="","",#REF!)</f>
        <v>#REF!</v>
      </c>
      <c r="E116" s="159" t="e">
        <f>IF(#REF!="","",#REF!)</f>
        <v>#REF!</v>
      </c>
      <c r="F116" s="159" t="e">
        <f>IF(#REF!="","",#REF!)</f>
        <v>#REF!</v>
      </c>
      <c r="G116" s="159" t="e">
        <f>IF(#REF!="","",#REF!)</f>
        <v>#REF!</v>
      </c>
      <c r="H116" s="159" t="e">
        <f>IF(#REF!="","",#REF!)</f>
        <v>#REF!</v>
      </c>
      <c r="I116" s="159" t="e">
        <f>IF(#REF!="","",#REF!)</f>
        <v>#REF!</v>
      </c>
    </row>
    <row r="117" spans="1:9">
      <c r="A117" s="159" t="str">
        <f>IF(토지!AD119="","",토지!AD119)</f>
        <v/>
      </c>
      <c r="B117" s="159" t="str">
        <f>IF(지장물!AF264="","",지장물!AF264)</f>
        <v/>
      </c>
      <c r="C117" s="159" t="e">
        <f>IF(#REF!="","",#REF!)</f>
        <v>#REF!</v>
      </c>
      <c r="D117" s="159" t="e">
        <f>IF(#REF!="","",#REF!)</f>
        <v>#REF!</v>
      </c>
      <c r="E117" s="159" t="e">
        <f>IF(#REF!="","",#REF!)</f>
        <v>#REF!</v>
      </c>
      <c r="F117" s="159" t="e">
        <f>IF(#REF!="","",#REF!)</f>
        <v>#REF!</v>
      </c>
      <c r="G117" s="159" t="e">
        <f>IF(#REF!="","",#REF!)</f>
        <v>#REF!</v>
      </c>
      <c r="H117" s="159" t="e">
        <f>IF(#REF!="","",#REF!)</f>
        <v>#REF!</v>
      </c>
      <c r="I117" s="159" t="e">
        <f>IF(#REF!="","",#REF!)</f>
        <v>#REF!</v>
      </c>
    </row>
    <row r="118" spans="1:9">
      <c r="A118" s="159" t="str">
        <f>IF(토지!AD120="","",토지!AD120)</f>
        <v/>
      </c>
      <c r="B118" s="159" t="str">
        <f>IF(지장물!AF265="","",지장물!AF265)</f>
        <v/>
      </c>
      <c r="C118" s="159" t="e">
        <f>IF(#REF!="","",#REF!)</f>
        <v>#REF!</v>
      </c>
      <c r="D118" s="159" t="e">
        <f>IF(#REF!="","",#REF!)</f>
        <v>#REF!</v>
      </c>
      <c r="E118" s="159" t="e">
        <f>IF(#REF!="","",#REF!)</f>
        <v>#REF!</v>
      </c>
      <c r="F118" s="159" t="e">
        <f>IF(#REF!="","",#REF!)</f>
        <v>#REF!</v>
      </c>
      <c r="G118" s="159" t="e">
        <f>IF(#REF!="","",#REF!)</f>
        <v>#REF!</v>
      </c>
      <c r="H118" s="159" t="e">
        <f>IF(#REF!="","",#REF!)</f>
        <v>#REF!</v>
      </c>
      <c r="I118" s="159" t="e">
        <f>IF(#REF!="","",#REF!)</f>
        <v>#REF!</v>
      </c>
    </row>
    <row r="119" spans="1:9">
      <c r="A119" s="159" t="str">
        <f>IF(토지!AD121="","",토지!AD121)</f>
        <v/>
      </c>
      <c r="B119" s="159" t="str">
        <f>IF(지장물!AF266="","",지장물!AF266)</f>
        <v/>
      </c>
      <c r="C119" s="159" t="e">
        <f>IF(#REF!="","",#REF!)</f>
        <v>#REF!</v>
      </c>
      <c r="D119" s="159" t="e">
        <f>IF(#REF!="","",#REF!)</f>
        <v>#REF!</v>
      </c>
      <c r="E119" s="159" t="e">
        <f>IF(#REF!="","",#REF!)</f>
        <v>#REF!</v>
      </c>
      <c r="F119" s="159" t="e">
        <f>IF(#REF!="","",#REF!)</f>
        <v>#REF!</v>
      </c>
      <c r="G119" s="159" t="e">
        <f>IF(#REF!="","",#REF!)</f>
        <v>#REF!</v>
      </c>
      <c r="H119" s="159" t="e">
        <f>IF(#REF!="","",#REF!)</f>
        <v>#REF!</v>
      </c>
      <c r="I119" s="159" t="e">
        <f>IF(#REF!="","",#REF!)</f>
        <v>#REF!</v>
      </c>
    </row>
    <row r="120" spans="1:9">
      <c r="A120" s="159" t="str">
        <f>IF(토지!AD122="","",토지!AD122)</f>
        <v/>
      </c>
      <c r="B120" s="159" t="str">
        <f>IF(지장물!AF267="","",지장물!AF267)</f>
        <v/>
      </c>
      <c r="C120" s="159" t="e">
        <f>IF(#REF!="","",#REF!)</f>
        <v>#REF!</v>
      </c>
      <c r="D120" s="159" t="e">
        <f>IF(#REF!="","",#REF!)</f>
        <v>#REF!</v>
      </c>
      <c r="E120" s="159" t="e">
        <f>IF(#REF!="","",#REF!)</f>
        <v>#REF!</v>
      </c>
      <c r="F120" s="159" t="e">
        <f>IF(#REF!="","",#REF!)</f>
        <v>#REF!</v>
      </c>
      <c r="G120" s="159" t="e">
        <f>IF(#REF!="","",#REF!)</f>
        <v>#REF!</v>
      </c>
      <c r="H120" s="159" t="e">
        <f>IF(#REF!="","",#REF!)</f>
        <v>#REF!</v>
      </c>
      <c r="I120" s="159" t="e">
        <f>IF(#REF!="","",#REF!)</f>
        <v>#REF!</v>
      </c>
    </row>
    <row r="121" spans="1:9">
      <c r="A121" s="159" t="str">
        <f>IF(토지!AD123="","",토지!AD123)</f>
        <v/>
      </c>
      <c r="B121" s="159" t="str">
        <f>IF(지장물!AF268="","",지장물!AF268)</f>
        <v/>
      </c>
      <c r="C121" s="159" t="e">
        <f>IF(#REF!="","",#REF!)</f>
        <v>#REF!</v>
      </c>
      <c r="D121" s="159" t="e">
        <f>IF(#REF!="","",#REF!)</f>
        <v>#REF!</v>
      </c>
      <c r="E121" s="159" t="e">
        <f>IF(#REF!="","",#REF!)</f>
        <v>#REF!</v>
      </c>
      <c r="F121" s="159" t="e">
        <f>IF(#REF!="","",#REF!)</f>
        <v>#REF!</v>
      </c>
      <c r="G121" s="159" t="e">
        <f>IF(#REF!="","",#REF!)</f>
        <v>#REF!</v>
      </c>
      <c r="H121" s="159" t="e">
        <f>IF(#REF!="","",#REF!)</f>
        <v>#REF!</v>
      </c>
      <c r="I121" s="159" t="e">
        <f>IF(#REF!="","",#REF!)</f>
        <v>#REF!</v>
      </c>
    </row>
    <row r="122" spans="1:9">
      <c r="A122" s="159" t="str">
        <f>IF(토지!AD124="","",토지!AD124)</f>
        <v/>
      </c>
      <c r="B122" s="159" t="str">
        <f>IF(지장물!AF269="","",지장물!AF269)</f>
        <v/>
      </c>
      <c r="C122" s="159" t="e">
        <f>IF(#REF!="","",#REF!)</f>
        <v>#REF!</v>
      </c>
      <c r="D122" s="159" t="e">
        <f>IF(#REF!="","",#REF!)</f>
        <v>#REF!</v>
      </c>
      <c r="E122" s="159" t="e">
        <f>IF(#REF!="","",#REF!)</f>
        <v>#REF!</v>
      </c>
      <c r="F122" s="159" t="e">
        <f>IF(#REF!="","",#REF!)</f>
        <v>#REF!</v>
      </c>
      <c r="G122" s="159" t="e">
        <f>IF(#REF!="","",#REF!)</f>
        <v>#REF!</v>
      </c>
      <c r="H122" s="159" t="e">
        <f>IF(#REF!="","",#REF!)</f>
        <v>#REF!</v>
      </c>
      <c r="I122" s="159" t="e">
        <f>IF(#REF!="","",#REF!)</f>
        <v>#REF!</v>
      </c>
    </row>
    <row r="123" spans="1:9">
      <c r="A123" s="159" t="str">
        <f>IF(토지!AD125="","",토지!AD125)</f>
        <v/>
      </c>
      <c r="B123" s="159" t="str">
        <f>IF(지장물!AF270="","",지장물!AF270)</f>
        <v/>
      </c>
      <c r="C123" s="159" t="e">
        <f>IF(#REF!="","",#REF!)</f>
        <v>#REF!</v>
      </c>
      <c r="D123" s="159" t="e">
        <f>IF(#REF!="","",#REF!)</f>
        <v>#REF!</v>
      </c>
      <c r="E123" s="159" t="e">
        <f>IF(#REF!="","",#REF!)</f>
        <v>#REF!</v>
      </c>
      <c r="F123" s="159" t="e">
        <f>IF(#REF!="","",#REF!)</f>
        <v>#REF!</v>
      </c>
      <c r="G123" s="159" t="e">
        <f>IF(#REF!="","",#REF!)</f>
        <v>#REF!</v>
      </c>
      <c r="H123" s="159" t="e">
        <f>IF(#REF!="","",#REF!)</f>
        <v>#REF!</v>
      </c>
      <c r="I123" s="159" t="e">
        <f>IF(#REF!="","",#REF!)</f>
        <v>#REF!</v>
      </c>
    </row>
    <row r="124" spans="1:9">
      <c r="A124" s="159" t="str">
        <f>IF(토지!AD126="","",토지!AD126)</f>
        <v/>
      </c>
      <c r="B124" s="159" t="str">
        <f>IF(지장물!AF271="","",지장물!AF271)</f>
        <v/>
      </c>
      <c r="C124" s="159" t="e">
        <f>IF(#REF!="","",#REF!)</f>
        <v>#REF!</v>
      </c>
      <c r="D124" s="159" t="e">
        <f>IF(#REF!="","",#REF!)</f>
        <v>#REF!</v>
      </c>
      <c r="E124" s="159" t="e">
        <f>IF(#REF!="","",#REF!)</f>
        <v>#REF!</v>
      </c>
      <c r="F124" s="159" t="e">
        <f>IF(#REF!="","",#REF!)</f>
        <v>#REF!</v>
      </c>
      <c r="G124" s="159" t="e">
        <f>IF(#REF!="","",#REF!)</f>
        <v>#REF!</v>
      </c>
      <c r="H124" s="159" t="e">
        <f>IF(#REF!="","",#REF!)</f>
        <v>#REF!</v>
      </c>
      <c r="I124" s="159" t="e">
        <f>IF(#REF!="","",#REF!)</f>
        <v>#REF!</v>
      </c>
    </row>
    <row r="125" spans="1:9">
      <c r="A125" s="159" t="str">
        <f>IF(토지!AD127="","",토지!AD127)</f>
        <v/>
      </c>
      <c r="B125" s="159" t="str">
        <f>IF(지장물!AF272="","",지장물!AF272)</f>
        <v/>
      </c>
      <c r="C125" s="159" t="e">
        <f>IF(#REF!="","",#REF!)</f>
        <v>#REF!</v>
      </c>
      <c r="D125" s="159" t="e">
        <f>IF(#REF!="","",#REF!)</f>
        <v>#REF!</v>
      </c>
      <c r="E125" s="159" t="e">
        <f>IF(#REF!="","",#REF!)</f>
        <v>#REF!</v>
      </c>
      <c r="F125" s="159" t="e">
        <f>IF(#REF!="","",#REF!)</f>
        <v>#REF!</v>
      </c>
      <c r="G125" s="159" t="e">
        <f>IF(#REF!="","",#REF!)</f>
        <v>#REF!</v>
      </c>
      <c r="H125" s="159" t="e">
        <f>IF(#REF!="","",#REF!)</f>
        <v>#REF!</v>
      </c>
      <c r="I125" s="159" t="e">
        <f>IF(#REF!="","",#REF!)</f>
        <v>#REF!</v>
      </c>
    </row>
    <row r="126" spans="1:9">
      <c r="A126" s="159" t="str">
        <f>IF(토지!AD128="","",토지!AD128)</f>
        <v/>
      </c>
      <c r="B126" s="159" t="str">
        <f>IF(지장물!AF273="","",지장물!AF273)</f>
        <v/>
      </c>
      <c r="C126" s="159" t="e">
        <f>IF(#REF!="","",#REF!)</f>
        <v>#REF!</v>
      </c>
      <c r="D126" s="159" t="e">
        <f>IF(#REF!="","",#REF!)</f>
        <v>#REF!</v>
      </c>
      <c r="E126" s="159" t="e">
        <f>IF(#REF!="","",#REF!)</f>
        <v>#REF!</v>
      </c>
      <c r="F126" s="159" t="e">
        <f>IF(#REF!="","",#REF!)</f>
        <v>#REF!</v>
      </c>
      <c r="G126" s="159" t="e">
        <f>IF(#REF!="","",#REF!)</f>
        <v>#REF!</v>
      </c>
      <c r="H126" s="159" t="e">
        <f>IF(#REF!="","",#REF!)</f>
        <v>#REF!</v>
      </c>
      <c r="I126" s="159" t="e">
        <f>IF(#REF!="","",#REF!)</f>
        <v>#REF!</v>
      </c>
    </row>
    <row r="127" spans="1:9">
      <c r="A127" s="159" t="str">
        <f>IF(토지!AD129="","",토지!AD129)</f>
        <v/>
      </c>
      <c r="B127" s="159" t="str">
        <f>IF(지장물!AF274="","",지장물!AF274)</f>
        <v/>
      </c>
      <c r="C127" s="159" t="e">
        <f>IF(#REF!="","",#REF!)</f>
        <v>#REF!</v>
      </c>
      <c r="D127" s="159" t="e">
        <f>IF(#REF!="","",#REF!)</f>
        <v>#REF!</v>
      </c>
      <c r="E127" s="159" t="e">
        <f>IF(#REF!="","",#REF!)</f>
        <v>#REF!</v>
      </c>
      <c r="F127" s="159" t="e">
        <f>IF(#REF!="","",#REF!)</f>
        <v>#REF!</v>
      </c>
      <c r="G127" s="159" t="e">
        <f>IF(#REF!="","",#REF!)</f>
        <v>#REF!</v>
      </c>
      <c r="H127" s="159" t="e">
        <f>IF(#REF!="","",#REF!)</f>
        <v>#REF!</v>
      </c>
      <c r="I127" s="159" t="e">
        <f>IF(#REF!="","",#REF!)</f>
        <v>#REF!</v>
      </c>
    </row>
    <row r="128" spans="1:9">
      <c r="A128" s="159" t="str">
        <f>IF(토지!AD130="","",토지!AD130)</f>
        <v/>
      </c>
      <c r="B128" s="159" t="str">
        <f>IF(지장물!AF275="","",지장물!AF275)</f>
        <v/>
      </c>
      <c r="C128" s="159" t="e">
        <f>IF(#REF!="","",#REF!)</f>
        <v>#REF!</v>
      </c>
      <c r="D128" s="159" t="e">
        <f>IF(#REF!="","",#REF!)</f>
        <v>#REF!</v>
      </c>
      <c r="E128" s="159" t="e">
        <f>IF(#REF!="","",#REF!)</f>
        <v>#REF!</v>
      </c>
      <c r="F128" s="159" t="e">
        <f>IF(#REF!="","",#REF!)</f>
        <v>#REF!</v>
      </c>
      <c r="G128" s="159" t="e">
        <f>IF(#REF!="","",#REF!)</f>
        <v>#REF!</v>
      </c>
      <c r="H128" s="159" t="e">
        <f>IF(#REF!="","",#REF!)</f>
        <v>#REF!</v>
      </c>
      <c r="I128" s="159" t="e">
        <f>IF(#REF!="","",#REF!)</f>
        <v>#REF!</v>
      </c>
    </row>
    <row r="129" spans="1:9">
      <c r="A129" s="159" t="str">
        <f>IF(토지!AD131="","",토지!AD131)</f>
        <v/>
      </c>
      <c r="B129" s="159" t="str">
        <f>IF(지장물!AF276="","",지장물!AF276)</f>
        <v/>
      </c>
      <c r="C129" s="159" t="e">
        <f>IF(#REF!="","",#REF!)</f>
        <v>#REF!</v>
      </c>
      <c r="D129" s="159" t="e">
        <f>IF(#REF!="","",#REF!)</f>
        <v>#REF!</v>
      </c>
      <c r="E129" s="159" t="e">
        <f>IF(#REF!="","",#REF!)</f>
        <v>#REF!</v>
      </c>
      <c r="F129" s="159" t="e">
        <f>IF(#REF!="","",#REF!)</f>
        <v>#REF!</v>
      </c>
      <c r="G129" s="159" t="e">
        <f>IF(#REF!="","",#REF!)</f>
        <v>#REF!</v>
      </c>
      <c r="H129" s="159" t="e">
        <f>IF(#REF!="","",#REF!)</f>
        <v>#REF!</v>
      </c>
      <c r="I129" s="159" t="e">
        <f>IF(#REF!="","",#REF!)</f>
        <v>#REF!</v>
      </c>
    </row>
    <row r="130" spans="1:9">
      <c r="A130" s="159" t="str">
        <f>IF(토지!AD132="","",토지!AD132)</f>
        <v/>
      </c>
      <c r="B130" s="159" t="str">
        <f>IF(지장물!AF277="","",지장물!AF277)</f>
        <v/>
      </c>
      <c r="C130" s="159" t="e">
        <f>IF(#REF!="","",#REF!)</f>
        <v>#REF!</v>
      </c>
      <c r="D130" s="159" t="e">
        <f>IF(#REF!="","",#REF!)</f>
        <v>#REF!</v>
      </c>
      <c r="E130" s="159" t="e">
        <f>IF(#REF!="","",#REF!)</f>
        <v>#REF!</v>
      </c>
      <c r="F130" s="159" t="e">
        <f>IF(#REF!="","",#REF!)</f>
        <v>#REF!</v>
      </c>
      <c r="G130" s="159" t="e">
        <f>IF(#REF!="","",#REF!)</f>
        <v>#REF!</v>
      </c>
      <c r="H130" s="159" t="e">
        <f>IF(#REF!="","",#REF!)</f>
        <v>#REF!</v>
      </c>
      <c r="I130" s="159" t="e">
        <f>IF(#REF!="","",#REF!)</f>
        <v>#REF!</v>
      </c>
    </row>
    <row r="131" spans="1:9">
      <c r="A131" s="159" t="str">
        <f>IF(토지!AD133="","",토지!AD133)</f>
        <v/>
      </c>
      <c r="B131" s="159" t="str">
        <f>IF(지장물!AF278="","",지장물!AF278)</f>
        <v/>
      </c>
      <c r="C131" s="159" t="e">
        <f>IF(#REF!="","",#REF!)</f>
        <v>#REF!</v>
      </c>
      <c r="D131" s="159" t="e">
        <f>IF(#REF!="","",#REF!)</f>
        <v>#REF!</v>
      </c>
      <c r="E131" s="159" t="e">
        <f>IF(#REF!="","",#REF!)</f>
        <v>#REF!</v>
      </c>
      <c r="F131" s="159" t="e">
        <f>IF(#REF!="","",#REF!)</f>
        <v>#REF!</v>
      </c>
      <c r="G131" s="159" t="e">
        <f>IF(#REF!="","",#REF!)</f>
        <v>#REF!</v>
      </c>
      <c r="H131" s="159" t="e">
        <f>IF(#REF!="","",#REF!)</f>
        <v>#REF!</v>
      </c>
      <c r="I131" s="159" t="e">
        <f>IF(#REF!="","",#REF!)</f>
        <v>#REF!</v>
      </c>
    </row>
    <row r="132" spans="1:9">
      <c r="A132" s="159" t="str">
        <f>IF(토지!AD134="","",토지!AD134)</f>
        <v/>
      </c>
      <c r="B132" s="159" t="str">
        <f>IF(지장물!AF279="","",지장물!AF279)</f>
        <v/>
      </c>
      <c r="C132" s="159" t="e">
        <f>IF(#REF!="","",#REF!)</f>
        <v>#REF!</v>
      </c>
      <c r="D132" s="159" t="e">
        <f>IF(#REF!="","",#REF!)</f>
        <v>#REF!</v>
      </c>
      <c r="E132" s="159" t="e">
        <f>IF(#REF!="","",#REF!)</f>
        <v>#REF!</v>
      </c>
      <c r="F132" s="159" t="e">
        <f>IF(#REF!="","",#REF!)</f>
        <v>#REF!</v>
      </c>
      <c r="G132" s="159" t="e">
        <f>IF(#REF!="","",#REF!)</f>
        <v>#REF!</v>
      </c>
      <c r="H132" s="159" t="e">
        <f>IF(#REF!="","",#REF!)</f>
        <v>#REF!</v>
      </c>
      <c r="I132" s="159" t="e">
        <f>IF(#REF!="","",#REF!)</f>
        <v>#REF!</v>
      </c>
    </row>
    <row r="133" spans="1:9">
      <c r="A133" s="159" t="str">
        <f>IF(토지!AD135="","",토지!AD135)</f>
        <v/>
      </c>
      <c r="B133" s="159" t="str">
        <f>IF(지장물!AF280="","",지장물!AF280)</f>
        <v/>
      </c>
      <c r="C133" s="159" t="e">
        <f>IF(#REF!="","",#REF!)</f>
        <v>#REF!</v>
      </c>
      <c r="D133" s="159" t="e">
        <f>IF(#REF!="","",#REF!)</f>
        <v>#REF!</v>
      </c>
      <c r="E133" s="159" t="e">
        <f>IF(#REF!="","",#REF!)</f>
        <v>#REF!</v>
      </c>
      <c r="F133" s="159" t="e">
        <f>IF(#REF!="","",#REF!)</f>
        <v>#REF!</v>
      </c>
      <c r="G133" s="159" t="e">
        <f>IF(#REF!="","",#REF!)</f>
        <v>#REF!</v>
      </c>
      <c r="H133" s="159" t="e">
        <f>IF(#REF!="","",#REF!)</f>
        <v>#REF!</v>
      </c>
      <c r="I133" s="159" t="e">
        <f>IF(#REF!="","",#REF!)</f>
        <v>#REF!</v>
      </c>
    </row>
    <row r="134" spans="1:9">
      <c r="A134" s="159" t="str">
        <f>IF(토지!AD136="","",토지!AD136)</f>
        <v/>
      </c>
      <c r="B134" s="159" t="str">
        <f>IF(지장물!AF281="","",지장물!AF281)</f>
        <v/>
      </c>
      <c r="C134" s="159" t="e">
        <f>IF(#REF!="","",#REF!)</f>
        <v>#REF!</v>
      </c>
      <c r="D134" s="159" t="e">
        <f>IF(#REF!="","",#REF!)</f>
        <v>#REF!</v>
      </c>
      <c r="E134" s="159" t="e">
        <f>IF(#REF!="","",#REF!)</f>
        <v>#REF!</v>
      </c>
      <c r="F134" s="159" t="e">
        <f>IF(#REF!="","",#REF!)</f>
        <v>#REF!</v>
      </c>
      <c r="G134" s="159" t="e">
        <f>IF(#REF!="","",#REF!)</f>
        <v>#REF!</v>
      </c>
      <c r="H134" s="159" t="e">
        <f>IF(#REF!="","",#REF!)</f>
        <v>#REF!</v>
      </c>
      <c r="I134" s="159" t="e">
        <f>IF(#REF!="","",#REF!)</f>
        <v>#REF!</v>
      </c>
    </row>
    <row r="135" spans="1:9">
      <c r="A135" s="159" t="str">
        <f>IF(토지!AD137="","",토지!AD137)</f>
        <v/>
      </c>
      <c r="B135" s="159" t="str">
        <f>IF(지장물!AF282="","",지장물!AF282)</f>
        <v/>
      </c>
      <c r="C135" s="159" t="e">
        <f>IF(#REF!="","",#REF!)</f>
        <v>#REF!</v>
      </c>
      <c r="D135" s="159" t="e">
        <f>IF(#REF!="","",#REF!)</f>
        <v>#REF!</v>
      </c>
      <c r="E135" s="159" t="e">
        <f>IF(#REF!="","",#REF!)</f>
        <v>#REF!</v>
      </c>
      <c r="F135" s="159" t="e">
        <f>IF(#REF!="","",#REF!)</f>
        <v>#REF!</v>
      </c>
      <c r="G135" s="159" t="e">
        <f>IF(#REF!="","",#REF!)</f>
        <v>#REF!</v>
      </c>
      <c r="H135" s="159" t="e">
        <f>IF(#REF!="","",#REF!)</f>
        <v>#REF!</v>
      </c>
      <c r="I135" s="159" t="e">
        <f>IF(#REF!="","",#REF!)</f>
        <v>#REF!</v>
      </c>
    </row>
    <row r="136" spans="1:9">
      <c r="A136" s="159" t="str">
        <f>IF(토지!AD138="","",토지!AD138)</f>
        <v/>
      </c>
      <c r="B136" s="159" t="str">
        <f>IF(지장물!AF283="","",지장물!AF283)</f>
        <v/>
      </c>
      <c r="C136" s="159" t="e">
        <f>IF(#REF!="","",#REF!)</f>
        <v>#REF!</v>
      </c>
      <c r="D136" s="159" t="e">
        <f>IF(#REF!="","",#REF!)</f>
        <v>#REF!</v>
      </c>
      <c r="E136" s="159" t="e">
        <f>IF(#REF!="","",#REF!)</f>
        <v>#REF!</v>
      </c>
      <c r="F136" s="159" t="e">
        <f>IF(#REF!="","",#REF!)</f>
        <v>#REF!</v>
      </c>
      <c r="G136" s="159" t="e">
        <f>IF(#REF!="","",#REF!)</f>
        <v>#REF!</v>
      </c>
      <c r="H136" s="159" t="e">
        <f>IF(#REF!="","",#REF!)</f>
        <v>#REF!</v>
      </c>
      <c r="I136" s="159" t="e">
        <f>IF(#REF!="","",#REF!)</f>
        <v>#REF!</v>
      </c>
    </row>
    <row r="137" spans="1:9">
      <c r="A137" s="159" t="str">
        <f>IF(토지!AD139="","",토지!AD139)</f>
        <v/>
      </c>
      <c r="B137" s="159" t="str">
        <f>IF(지장물!AF284="","",지장물!AF284)</f>
        <v/>
      </c>
      <c r="C137" s="159" t="e">
        <f>IF(#REF!="","",#REF!)</f>
        <v>#REF!</v>
      </c>
      <c r="D137" s="159" t="e">
        <f>IF(#REF!="","",#REF!)</f>
        <v>#REF!</v>
      </c>
      <c r="E137" s="159" t="e">
        <f>IF(#REF!="","",#REF!)</f>
        <v>#REF!</v>
      </c>
      <c r="F137" s="159" t="e">
        <f>IF(#REF!="","",#REF!)</f>
        <v>#REF!</v>
      </c>
      <c r="G137" s="159" t="e">
        <f>IF(#REF!="","",#REF!)</f>
        <v>#REF!</v>
      </c>
      <c r="H137" s="159" t="e">
        <f>IF(#REF!="","",#REF!)</f>
        <v>#REF!</v>
      </c>
      <c r="I137" s="159" t="e">
        <f>IF(#REF!="","",#REF!)</f>
        <v>#REF!</v>
      </c>
    </row>
    <row r="138" spans="1:9">
      <c r="A138" s="159" t="str">
        <f>IF(토지!AD140="","",토지!AD140)</f>
        <v/>
      </c>
      <c r="B138" s="159" t="str">
        <f>IF(지장물!AF285="","",지장물!AF285)</f>
        <v/>
      </c>
      <c r="C138" s="159" t="e">
        <f>IF(#REF!="","",#REF!)</f>
        <v>#REF!</v>
      </c>
      <c r="D138" s="159" t="e">
        <f>IF(#REF!="","",#REF!)</f>
        <v>#REF!</v>
      </c>
      <c r="E138" s="159" t="e">
        <f>IF(#REF!="","",#REF!)</f>
        <v>#REF!</v>
      </c>
      <c r="F138" s="159" t="e">
        <f>IF(#REF!="","",#REF!)</f>
        <v>#REF!</v>
      </c>
      <c r="G138" s="159" t="e">
        <f>IF(#REF!="","",#REF!)</f>
        <v>#REF!</v>
      </c>
      <c r="H138" s="159" t="e">
        <f>IF(#REF!="","",#REF!)</f>
        <v>#REF!</v>
      </c>
      <c r="I138" s="159" t="e">
        <f>IF(#REF!="","",#REF!)</f>
        <v>#REF!</v>
      </c>
    </row>
    <row r="139" spans="1:9">
      <c r="A139" s="159" t="str">
        <f>IF(토지!AD141="","",토지!AD141)</f>
        <v/>
      </c>
      <c r="B139" s="159" t="str">
        <f>IF(지장물!AF286="","",지장물!AF286)</f>
        <v/>
      </c>
      <c r="C139" s="159" t="e">
        <f>IF(#REF!="","",#REF!)</f>
        <v>#REF!</v>
      </c>
      <c r="D139" s="159" t="e">
        <f>IF(#REF!="","",#REF!)</f>
        <v>#REF!</v>
      </c>
      <c r="E139" s="159" t="e">
        <f>IF(#REF!="","",#REF!)</f>
        <v>#REF!</v>
      </c>
      <c r="F139" s="159" t="e">
        <f>IF(#REF!="","",#REF!)</f>
        <v>#REF!</v>
      </c>
      <c r="G139" s="159" t="e">
        <f>IF(#REF!="","",#REF!)</f>
        <v>#REF!</v>
      </c>
      <c r="H139" s="159" t="e">
        <f>IF(#REF!="","",#REF!)</f>
        <v>#REF!</v>
      </c>
      <c r="I139" s="159" t="e">
        <f>IF(#REF!="","",#REF!)</f>
        <v>#REF!</v>
      </c>
    </row>
    <row r="140" spans="1:9">
      <c r="A140" s="159" t="str">
        <f>IF(토지!AD142="","",토지!AD142)</f>
        <v/>
      </c>
      <c r="B140" s="159" t="str">
        <f>IF(지장물!AF287="","",지장물!AF287)</f>
        <v/>
      </c>
      <c r="C140" s="159" t="e">
        <f>IF(#REF!="","",#REF!)</f>
        <v>#REF!</v>
      </c>
      <c r="D140" s="159" t="e">
        <f>IF(#REF!="","",#REF!)</f>
        <v>#REF!</v>
      </c>
      <c r="E140" s="159" t="e">
        <f>IF(#REF!="","",#REF!)</f>
        <v>#REF!</v>
      </c>
      <c r="F140" s="159" t="e">
        <f>IF(#REF!="","",#REF!)</f>
        <v>#REF!</v>
      </c>
      <c r="G140" s="159" t="e">
        <f>IF(#REF!="","",#REF!)</f>
        <v>#REF!</v>
      </c>
      <c r="H140" s="159" t="e">
        <f>IF(#REF!="","",#REF!)</f>
        <v>#REF!</v>
      </c>
      <c r="I140" s="159" t="e">
        <f>IF(#REF!="","",#REF!)</f>
        <v>#REF!</v>
      </c>
    </row>
    <row r="141" spans="1:9">
      <c r="A141" s="159" t="str">
        <f>IF(토지!AD143="","",토지!AD143)</f>
        <v/>
      </c>
      <c r="B141" s="159" t="str">
        <f>IF(지장물!AF288="","",지장물!AF288)</f>
        <v/>
      </c>
      <c r="C141" s="159" t="e">
        <f>IF(#REF!="","",#REF!)</f>
        <v>#REF!</v>
      </c>
      <c r="D141" s="159" t="e">
        <f>IF(#REF!="","",#REF!)</f>
        <v>#REF!</v>
      </c>
      <c r="E141" s="159" t="e">
        <f>IF(#REF!="","",#REF!)</f>
        <v>#REF!</v>
      </c>
      <c r="F141" s="159" t="e">
        <f>IF(#REF!="","",#REF!)</f>
        <v>#REF!</v>
      </c>
      <c r="G141" s="159" t="e">
        <f>IF(#REF!="","",#REF!)</f>
        <v>#REF!</v>
      </c>
      <c r="H141" s="159" t="e">
        <f>IF(#REF!="","",#REF!)</f>
        <v>#REF!</v>
      </c>
      <c r="I141" s="159" t="e">
        <f>IF(#REF!="","",#REF!)</f>
        <v>#REF!</v>
      </c>
    </row>
    <row r="142" spans="1:9">
      <c r="A142" s="159" t="str">
        <f>IF(토지!AD144="","",토지!AD144)</f>
        <v/>
      </c>
      <c r="B142" s="159" t="str">
        <f>IF(지장물!AF289="","",지장물!AF289)</f>
        <v/>
      </c>
      <c r="C142" s="159" t="e">
        <f>IF(#REF!="","",#REF!)</f>
        <v>#REF!</v>
      </c>
      <c r="D142" s="159" t="e">
        <f>IF(#REF!="","",#REF!)</f>
        <v>#REF!</v>
      </c>
      <c r="E142" s="159" t="e">
        <f>IF(#REF!="","",#REF!)</f>
        <v>#REF!</v>
      </c>
      <c r="F142" s="159" t="e">
        <f>IF(#REF!="","",#REF!)</f>
        <v>#REF!</v>
      </c>
      <c r="G142" s="159" t="e">
        <f>IF(#REF!="","",#REF!)</f>
        <v>#REF!</v>
      </c>
      <c r="H142" s="159" t="e">
        <f>IF(#REF!="","",#REF!)</f>
        <v>#REF!</v>
      </c>
      <c r="I142" s="159" t="e">
        <f>IF(#REF!="","",#REF!)</f>
        <v>#REF!</v>
      </c>
    </row>
    <row r="143" spans="1:9">
      <c r="A143" s="159" t="str">
        <f>IF(토지!AD145="","",토지!AD145)</f>
        <v/>
      </c>
      <c r="B143" s="159" t="str">
        <f>IF(지장물!AF290="","",지장물!AF290)</f>
        <v/>
      </c>
      <c r="C143" s="159" t="e">
        <f>IF(#REF!="","",#REF!)</f>
        <v>#REF!</v>
      </c>
      <c r="D143" s="159" t="e">
        <f>IF(#REF!="","",#REF!)</f>
        <v>#REF!</v>
      </c>
      <c r="E143" s="159" t="e">
        <f>IF(#REF!="","",#REF!)</f>
        <v>#REF!</v>
      </c>
      <c r="F143" s="159" t="e">
        <f>IF(#REF!="","",#REF!)</f>
        <v>#REF!</v>
      </c>
      <c r="G143" s="159" t="e">
        <f>IF(#REF!="","",#REF!)</f>
        <v>#REF!</v>
      </c>
      <c r="H143" s="159" t="e">
        <f>IF(#REF!="","",#REF!)</f>
        <v>#REF!</v>
      </c>
      <c r="I143" s="159" t="e">
        <f>IF(#REF!="","",#REF!)</f>
        <v>#REF!</v>
      </c>
    </row>
    <row r="144" spans="1:9">
      <c r="A144" s="159" t="str">
        <f>IF(토지!AD146="","",토지!AD146)</f>
        <v/>
      </c>
      <c r="B144" s="159" t="str">
        <f>IF(지장물!AF291="","",지장물!AF291)</f>
        <v/>
      </c>
      <c r="C144" s="159" t="e">
        <f>IF(#REF!="","",#REF!)</f>
        <v>#REF!</v>
      </c>
      <c r="D144" s="159" t="e">
        <f>IF(#REF!="","",#REF!)</f>
        <v>#REF!</v>
      </c>
      <c r="E144" s="159" t="e">
        <f>IF(#REF!="","",#REF!)</f>
        <v>#REF!</v>
      </c>
      <c r="F144" s="159" t="e">
        <f>IF(#REF!="","",#REF!)</f>
        <v>#REF!</v>
      </c>
      <c r="G144" s="159" t="e">
        <f>IF(#REF!="","",#REF!)</f>
        <v>#REF!</v>
      </c>
      <c r="H144" s="159" t="e">
        <f>IF(#REF!="","",#REF!)</f>
        <v>#REF!</v>
      </c>
      <c r="I144" s="159" t="e">
        <f>IF(#REF!="","",#REF!)</f>
        <v>#REF!</v>
      </c>
    </row>
    <row r="145" spans="1:9">
      <c r="A145" s="159" t="str">
        <f>IF(토지!AD147="","",토지!AD147)</f>
        <v/>
      </c>
      <c r="B145" s="159" t="str">
        <f>IF(지장물!AF292="","",지장물!AF292)</f>
        <v/>
      </c>
      <c r="C145" s="159" t="e">
        <f>IF(#REF!="","",#REF!)</f>
        <v>#REF!</v>
      </c>
      <c r="D145" s="159" t="e">
        <f>IF(#REF!="","",#REF!)</f>
        <v>#REF!</v>
      </c>
      <c r="E145" s="159" t="e">
        <f>IF(#REF!="","",#REF!)</f>
        <v>#REF!</v>
      </c>
      <c r="F145" s="159" t="e">
        <f>IF(#REF!="","",#REF!)</f>
        <v>#REF!</v>
      </c>
      <c r="G145" s="159" t="e">
        <f>IF(#REF!="","",#REF!)</f>
        <v>#REF!</v>
      </c>
      <c r="H145" s="159" t="e">
        <f>IF(#REF!="","",#REF!)</f>
        <v>#REF!</v>
      </c>
      <c r="I145" s="159" t="e">
        <f>IF(#REF!="","",#REF!)</f>
        <v>#REF!</v>
      </c>
    </row>
    <row r="146" spans="1:9">
      <c r="A146" s="159" t="str">
        <f>IF(토지!AD148="","",토지!AD148)</f>
        <v/>
      </c>
      <c r="B146" s="159" t="str">
        <f>IF(지장물!AF293="","",지장물!AF293)</f>
        <v/>
      </c>
      <c r="C146" s="159" t="e">
        <f>IF(#REF!="","",#REF!)</f>
        <v>#REF!</v>
      </c>
      <c r="D146" s="159" t="e">
        <f>IF(#REF!="","",#REF!)</f>
        <v>#REF!</v>
      </c>
      <c r="E146" s="159" t="e">
        <f>IF(#REF!="","",#REF!)</f>
        <v>#REF!</v>
      </c>
      <c r="F146" s="159" t="e">
        <f>IF(#REF!="","",#REF!)</f>
        <v>#REF!</v>
      </c>
      <c r="G146" s="159" t="e">
        <f>IF(#REF!="","",#REF!)</f>
        <v>#REF!</v>
      </c>
      <c r="H146" s="159" t="e">
        <f>IF(#REF!="","",#REF!)</f>
        <v>#REF!</v>
      </c>
      <c r="I146" s="159" t="e">
        <f>IF(#REF!="","",#REF!)</f>
        <v>#REF!</v>
      </c>
    </row>
    <row r="147" spans="1:9">
      <c r="A147" s="159" t="str">
        <f>IF(토지!AD149="","",토지!AD149)</f>
        <v/>
      </c>
      <c r="B147" s="159" t="str">
        <f>IF(지장물!AF294="","",지장물!AF294)</f>
        <v/>
      </c>
      <c r="C147" s="159" t="e">
        <f>IF(#REF!="","",#REF!)</f>
        <v>#REF!</v>
      </c>
      <c r="D147" s="159" t="e">
        <f>IF(#REF!="","",#REF!)</f>
        <v>#REF!</v>
      </c>
      <c r="E147" s="159" t="e">
        <f>IF(#REF!="","",#REF!)</f>
        <v>#REF!</v>
      </c>
      <c r="F147" s="159" t="e">
        <f>IF(#REF!="","",#REF!)</f>
        <v>#REF!</v>
      </c>
      <c r="G147" s="159" t="e">
        <f>IF(#REF!="","",#REF!)</f>
        <v>#REF!</v>
      </c>
      <c r="H147" s="159" t="e">
        <f>IF(#REF!="","",#REF!)</f>
        <v>#REF!</v>
      </c>
      <c r="I147" s="159" t="e">
        <f>IF(#REF!="","",#REF!)</f>
        <v>#REF!</v>
      </c>
    </row>
    <row r="148" spans="1:9">
      <c r="A148" s="159" t="str">
        <f>IF(토지!AD150="","",토지!AD150)</f>
        <v/>
      </c>
      <c r="B148" s="159" t="str">
        <f>IF(지장물!AF295="","",지장물!AF295)</f>
        <v/>
      </c>
      <c r="C148" s="159" t="e">
        <f>IF(#REF!="","",#REF!)</f>
        <v>#REF!</v>
      </c>
      <c r="D148" s="159" t="e">
        <f>IF(#REF!="","",#REF!)</f>
        <v>#REF!</v>
      </c>
      <c r="E148" s="159" t="e">
        <f>IF(#REF!="","",#REF!)</f>
        <v>#REF!</v>
      </c>
      <c r="F148" s="159" t="e">
        <f>IF(#REF!="","",#REF!)</f>
        <v>#REF!</v>
      </c>
      <c r="G148" s="159" t="e">
        <f>IF(#REF!="","",#REF!)</f>
        <v>#REF!</v>
      </c>
      <c r="H148" s="159" t="e">
        <f>IF(#REF!="","",#REF!)</f>
        <v>#REF!</v>
      </c>
      <c r="I148" s="159" t="e">
        <f>IF(#REF!="","",#REF!)</f>
        <v>#REF!</v>
      </c>
    </row>
    <row r="149" spans="1:9">
      <c r="A149" s="159" t="str">
        <f>IF(토지!AD151="","",토지!AD151)</f>
        <v/>
      </c>
      <c r="B149" s="159" t="str">
        <f>IF(지장물!AF296="","",지장물!AF296)</f>
        <v/>
      </c>
      <c r="C149" s="159" t="e">
        <f>IF(#REF!="","",#REF!)</f>
        <v>#REF!</v>
      </c>
      <c r="D149" s="159" t="e">
        <f>IF(#REF!="","",#REF!)</f>
        <v>#REF!</v>
      </c>
      <c r="E149" s="159" t="e">
        <f>IF(#REF!="","",#REF!)</f>
        <v>#REF!</v>
      </c>
      <c r="F149" s="159" t="e">
        <f>IF(#REF!="","",#REF!)</f>
        <v>#REF!</v>
      </c>
      <c r="G149" s="159" t="e">
        <f>IF(#REF!="","",#REF!)</f>
        <v>#REF!</v>
      </c>
      <c r="H149" s="159" t="e">
        <f>IF(#REF!="","",#REF!)</f>
        <v>#REF!</v>
      </c>
      <c r="I149" s="159" t="e">
        <f>IF(#REF!="","",#REF!)</f>
        <v>#REF!</v>
      </c>
    </row>
    <row r="150" spans="1:9">
      <c r="A150" s="159" t="str">
        <f>IF(토지!AD152="","",토지!AD152)</f>
        <v/>
      </c>
      <c r="B150" s="159" t="str">
        <f>IF(지장물!AF297="","",지장물!AF297)</f>
        <v/>
      </c>
      <c r="C150" s="159" t="e">
        <f>IF(#REF!="","",#REF!)</f>
        <v>#REF!</v>
      </c>
      <c r="D150" s="159" t="e">
        <f>IF(#REF!="","",#REF!)</f>
        <v>#REF!</v>
      </c>
      <c r="E150" s="159" t="e">
        <f>IF(#REF!="","",#REF!)</f>
        <v>#REF!</v>
      </c>
      <c r="F150" s="159" t="e">
        <f>IF(#REF!="","",#REF!)</f>
        <v>#REF!</v>
      </c>
      <c r="G150" s="159" t="e">
        <f>IF(#REF!="","",#REF!)</f>
        <v>#REF!</v>
      </c>
      <c r="H150" s="159" t="e">
        <f>IF(#REF!="","",#REF!)</f>
        <v>#REF!</v>
      </c>
      <c r="I150" s="159" t="e">
        <f>IF(#REF!="","",#REF!)</f>
        <v>#REF!</v>
      </c>
    </row>
    <row r="151" spans="1:9">
      <c r="A151" s="159" t="str">
        <f>IF(토지!AD153="","",토지!AD153)</f>
        <v/>
      </c>
      <c r="B151" s="159" t="str">
        <f>IF(지장물!AF298="","",지장물!AF298)</f>
        <v/>
      </c>
      <c r="C151" s="159" t="e">
        <f>IF(#REF!="","",#REF!)</f>
        <v>#REF!</v>
      </c>
      <c r="D151" s="159" t="e">
        <f>IF(#REF!="","",#REF!)</f>
        <v>#REF!</v>
      </c>
      <c r="E151" s="159" t="e">
        <f>IF(#REF!="","",#REF!)</f>
        <v>#REF!</v>
      </c>
      <c r="F151" s="159" t="e">
        <f>IF(#REF!="","",#REF!)</f>
        <v>#REF!</v>
      </c>
      <c r="G151" s="159" t="e">
        <f>IF(#REF!="","",#REF!)</f>
        <v>#REF!</v>
      </c>
      <c r="H151" s="159" t="e">
        <f>IF(#REF!="","",#REF!)</f>
        <v>#REF!</v>
      </c>
      <c r="I151" s="159" t="e">
        <f>IF(#REF!="","",#REF!)</f>
        <v>#REF!</v>
      </c>
    </row>
  </sheetData>
  <phoneticPr fontId="63" type="noConversion"/>
  <pageMargins left="0.7" right="0.7" top="0.75" bottom="0.75" header="0.3" footer="0.3"/>
  <pageSetup paperSize="9" orientation="portrait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전제 및 복제할 수 없으며, 이를 위반할 시에는 당사 사규 및 관련 법규에 의해 제지를 받을 수 있습니다.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AU50"/>
  <sheetViews>
    <sheetView tabSelected="1" view="pageBreakPreview" zoomScaleSheetLayoutView="100" workbookViewId="0">
      <pane ySplit="4" topLeftCell="A5" activePane="bottomLeft" state="frozen"/>
      <selection activeCell="C16" sqref="C16"/>
      <selection pane="bottomLeft" activeCell="J12" sqref="J12"/>
    </sheetView>
  </sheetViews>
  <sheetFormatPr defaultRowHeight="16.5" outlineLevelCol="1"/>
  <cols>
    <col min="1" max="1" width="3.77734375" style="11" customWidth="1"/>
    <col min="2" max="5" width="7.6640625" style="11" customWidth="1"/>
    <col min="6" max="6" width="8.33203125" style="33" customWidth="1"/>
    <col min="7" max="7" width="8.33203125" style="11" customWidth="1"/>
    <col min="8" max="10" width="15.88671875" style="8" customWidth="1"/>
    <col min="11" max="11" width="7.109375" style="12" customWidth="1"/>
    <col min="12" max="13" width="7.109375" style="30" customWidth="1"/>
    <col min="14" max="14" width="7.33203125" style="11" customWidth="1"/>
    <col min="15" max="15" width="6.77734375" style="48" hidden="1" customWidth="1" outlineLevel="1"/>
    <col min="16" max="16" width="6.6640625" style="48" hidden="1" customWidth="1" outlineLevel="1"/>
    <col min="17" max="17" width="7" style="22" hidden="1" customWidth="1" outlineLevel="1"/>
    <col min="18" max="18" width="6.88671875" style="11" hidden="1" customWidth="1" outlineLevel="1"/>
    <col min="19" max="19" width="10.6640625" style="22" hidden="1" customWidth="1" outlineLevel="1"/>
    <col min="20" max="20" width="7.77734375" style="11" hidden="1" customWidth="1" outlineLevel="1"/>
    <col min="21" max="21" width="10.33203125" style="22" hidden="1" customWidth="1" outlineLevel="1"/>
    <col min="22" max="22" width="7.77734375" style="13" hidden="1" customWidth="1" outlineLevel="1"/>
    <col min="23" max="23" width="9.109375" style="22" hidden="1" customWidth="1" outlineLevel="1"/>
    <col min="24" max="25" width="7.5546875" style="23" hidden="1" customWidth="1" outlineLevel="1"/>
    <col min="26" max="26" width="9" style="34" hidden="1" customWidth="1" outlineLevel="1"/>
    <col min="27" max="27" width="9.21875" style="20" hidden="1" customWidth="1" outlineLevel="1"/>
    <col min="28" max="28" width="17.109375" style="17" hidden="1" customWidth="1" outlineLevel="1"/>
    <col min="29" max="29" width="12" style="17" customWidth="1" collapsed="1"/>
    <col min="30" max="30" width="10.109375" style="27" customWidth="1"/>
    <col min="31" max="31" width="29.77734375" style="27" customWidth="1"/>
    <col min="32" max="32" width="9.77734375" style="15" customWidth="1"/>
    <col min="33" max="33" width="8.6640625" style="15" customWidth="1"/>
    <col min="34" max="34" width="9.88671875" style="27" customWidth="1"/>
    <col min="35" max="35" width="23.5546875" style="27" customWidth="1"/>
    <col min="36" max="36" width="15.33203125" style="27" customWidth="1"/>
    <col min="37" max="41" width="8.77734375" style="10" customWidth="1"/>
    <col min="42" max="43" width="8.77734375" style="37" customWidth="1"/>
    <col min="44" max="44" width="8.77734375" style="50" customWidth="1"/>
    <col min="45" max="45" width="15.33203125" customWidth="1"/>
    <col min="46" max="46" width="15.33203125" style="175" customWidth="1"/>
    <col min="47" max="47" width="8.88671875" style="175"/>
  </cols>
  <sheetData>
    <row r="1" spans="1:47" ht="51.75" customHeight="1">
      <c r="A1" s="28" t="s">
        <v>69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75"/>
      <c r="P1" s="275"/>
      <c r="Q1" s="276"/>
      <c r="R1" s="277"/>
      <c r="S1" s="276"/>
      <c r="T1" s="277"/>
      <c r="U1" s="276"/>
      <c r="V1" s="277"/>
      <c r="W1" s="276"/>
      <c r="X1" s="276"/>
      <c r="Y1" s="276"/>
      <c r="Z1" s="278"/>
      <c r="AA1" s="18"/>
      <c r="AB1" s="18"/>
      <c r="AC1" s="18"/>
      <c r="AD1" s="25"/>
      <c r="AE1" s="25"/>
      <c r="AF1" s="279"/>
      <c r="AG1" s="279"/>
      <c r="AH1" s="25"/>
      <c r="AI1" s="25"/>
      <c r="AJ1" s="25"/>
      <c r="AK1" s="49"/>
      <c r="AL1" s="49"/>
      <c r="AM1" s="49"/>
      <c r="AN1" s="49"/>
      <c r="AO1" s="49"/>
      <c r="AP1" s="284"/>
      <c r="AQ1" s="284"/>
      <c r="AR1" s="49"/>
    </row>
    <row r="2" spans="1:47" ht="29.25" customHeight="1" thickBot="1">
      <c r="A2" s="7" t="str">
        <f>총괄!$A$3</f>
        <v>○ 사업명 : 승학터널 민간투자사업</v>
      </c>
      <c r="B2" s="7"/>
      <c r="C2" s="7"/>
      <c r="D2" s="7"/>
      <c r="E2" s="7"/>
      <c r="F2" s="29"/>
      <c r="G2" s="7"/>
      <c r="H2" s="131"/>
      <c r="I2" s="131"/>
      <c r="J2" s="131"/>
      <c r="K2" s="30"/>
      <c r="N2" s="7"/>
      <c r="O2" s="280"/>
      <c r="P2" s="280"/>
      <c r="Q2" s="281"/>
      <c r="R2" s="7"/>
      <c r="S2" s="281"/>
      <c r="T2" s="7"/>
      <c r="U2" s="281"/>
      <c r="V2" s="7"/>
      <c r="W2" s="281"/>
      <c r="X2" s="281"/>
      <c r="Y2" s="281"/>
      <c r="Z2" s="282"/>
      <c r="AA2" s="19"/>
      <c r="AB2" s="19"/>
      <c r="AC2" s="19"/>
      <c r="AD2" s="26"/>
      <c r="AE2" s="26"/>
      <c r="AF2" s="283"/>
      <c r="AG2" s="283"/>
      <c r="AH2" s="26"/>
      <c r="AI2" s="26"/>
      <c r="AJ2" s="26"/>
      <c r="AK2" s="50"/>
      <c r="AL2" s="50"/>
      <c r="AM2" s="50"/>
      <c r="AN2" s="50"/>
      <c r="AO2" s="50"/>
      <c r="AP2" s="139"/>
      <c r="AQ2" s="139"/>
    </row>
    <row r="3" spans="1:47" ht="39.75" customHeight="1" thickTop="1">
      <c r="A3" s="71" t="s">
        <v>48</v>
      </c>
      <c r="B3" s="72" t="s">
        <v>57</v>
      </c>
      <c r="C3" s="73"/>
      <c r="D3" s="72" t="s">
        <v>107</v>
      </c>
      <c r="E3" s="74"/>
      <c r="F3" s="75" t="s">
        <v>108</v>
      </c>
      <c r="G3" s="76"/>
      <c r="H3" s="127" t="s">
        <v>110</v>
      </c>
      <c r="I3" s="274"/>
      <c r="J3" s="128"/>
      <c r="K3" s="77" t="s">
        <v>81</v>
      </c>
      <c r="L3" s="126" t="s">
        <v>80</v>
      </c>
      <c r="M3" s="78"/>
      <c r="N3" s="79" t="s">
        <v>67</v>
      </c>
      <c r="O3" s="80" t="s">
        <v>51</v>
      </c>
      <c r="P3" s="80" t="s">
        <v>51</v>
      </c>
      <c r="Q3" s="297" t="s">
        <v>51</v>
      </c>
      <c r="R3" s="303" t="s">
        <v>106</v>
      </c>
      <c r="S3" s="304"/>
      <c r="T3" s="300" t="s">
        <v>106</v>
      </c>
      <c r="U3" s="81"/>
      <c r="V3" s="75" t="s">
        <v>54</v>
      </c>
      <c r="W3" s="81"/>
      <c r="X3" s="82" t="s">
        <v>46</v>
      </c>
      <c r="Y3" s="82" t="s">
        <v>47</v>
      </c>
      <c r="Z3" s="83" t="s">
        <v>45</v>
      </c>
      <c r="AA3" s="84" t="s">
        <v>2</v>
      </c>
      <c r="AB3" s="85"/>
      <c r="AC3" s="311" t="s">
        <v>104</v>
      </c>
      <c r="AD3" s="86" t="s">
        <v>30</v>
      </c>
      <c r="AE3" s="87"/>
      <c r="AF3" s="88"/>
      <c r="AG3" s="89"/>
      <c r="AH3" s="90" t="s">
        <v>1</v>
      </c>
      <c r="AI3" s="91"/>
      <c r="AJ3" s="92"/>
      <c r="AK3" s="108" t="s">
        <v>66</v>
      </c>
      <c r="AL3" s="109"/>
      <c r="AM3" s="110"/>
      <c r="AN3" s="111" t="s">
        <v>35</v>
      </c>
      <c r="AO3" s="109"/>
      <c r="AP3" s="292" t="s">
        <v>8</v>
      </c>
      <c r="AQ3" s="293"/>
      <c r="AR3" s="112"/>
    </row>
    <row r="4" spans="1:47" s="6" customFormat="1" ht="30" customHeight="1">
      <c r="A4" s="93" t="s">
        <v>68</v>
      </c>
      <c r="B4" s="94" t="s">
        <v>55</v>
      </c>
      <c r="C4" s="94" t="s">
        <v>56</v>
      </c>
      <c r="D4" s="95" t="s">
        <v>10</v>
      </c>
      <c r="E4" s="95" t="s">
        <v>13</v>
      </c>
      <c r="F4" s="95" t="s">
        <v>7</v>
      </c>
      <c r="G4" s="95" t="s">
        <v>5</v>
      </c>
      <c r="H4" s="96" t="s">
        <v>103</v>
      </c>
      <c r="I4" s="310" t="s">
        <v>111</v>
      </c>
      <c r="J4" s="97" t="s">
        <v>109</v>
      </c>
      <c r="K4" s="98" t="s">
        <v>17</v>
      </c>
      <c r="L4" s="98" t="s">
        <v>16</v>
      </c>
      <c r="M4" s="98" t="s">
        <v>75</v>
      </c>
      <c r="N4" s="99" t="s">
        <v>65</v>
      </c>
      <c r="O4" s="100" t="s">
        <v>49</v>
      </c>
      <c r="P4" s="100" t="s">
        <v>50</v>
      </c>
      <c r="Q4" s="298" t="s">
        <v>52</v>
      </c>
      <c r="R4" s="305" t="s">
        <v>20</v>
      </c>
      <c r="S4" s="306" t="s">
        <v>18</v>
      </c>
      <c r="T4" s="301" t="s">
        <v>20</v>
      </c>
      <c r="U4" s="101" t="s">
        <v>18</v>
      </c>
      <c r="V4" s="95" t="s">
        <v>20</v>
      </c>
      <c r="W4" s="101" t="s">
        <v>18</v>
      </c>
      <c r="X4" s="102" t="s">
        <v>53</v>
      </c>
      <c r="Y4" s="102" t="s">
        <v>53</v>
      </c>
      <c r="Z4" s="103" t="s">
        <v>44</v>
      </c>
      <c r="AA4" s="104" t="s">
        <v>61</v>
      </c>
      <c r="AB4" s="104" t="s">
        <v>60</v>
      </c>
      <c r="AC4" s="312" t="s">
        <v>105</v>
      </c>
      <c r="AD4" s="105" t="s">
        <v>62</v>
      </c>
      <c r="AE4" s="105" t="s">
        <v>19</v>
      </c>
      <c r="AF4" s="106" t="s">
        <v>6</v>
      </c>
      <c r="AG4" s="106" t="s">
        <v>37</v>
      </c>
      <c r="AH4" s="105" t="s">
        <v>63</v>
      </c>
      <c r="AI4" s="105" t="s">
        <v>19</v>
      </c>
      <c r="AJ4" s="107" t="s">
        <v>11</v>
      </c>
      <c r="AK4" s="113" t="s">
        <v>28</v>
      </c>
      <c r="AL4" s="114" t="s">
        <v>12</v>
      </c>
      <c r="AM4" s="114" t="s">
        <v>15</v>
      </c>
      <c r="AN4" s="114" t="s">
        <v>26</v>
      </c>
      <c r="AO4" s="115" t="s">
        <v>14</v>
      </c>
      <c r="AP4" s="294" t="s">
        <v>24</v>
      </c>
      <c r="AQ4" s="295" t="s">
        <v>25</v>
      </c>
      <c r="AR4" s="116" t="s">
        <v>64</v>
      </c>
      <c r="AT4" s="176"/>
      <c r="AU4" s="176"/>
    </row>
    <row r="5" spans="1:47" s="1" customFormat="1" ht="50.1" customHeight="1">
      <c r="A5" s="224">
        <v>1</v>
      </c>
      <c r="B5" s="224" t="s">
        <v>116</v>
      </c>
      <c r="C5" s="224" t="s">
        <v>117</v>
      </c>
      <c r="D5" s="244" t="s">
        <v>139</v>
      </c>
      <c r="E5" s="223" t="s">
        <v>149</v>
      </c>
      <c r="F5" s="224" t="s">
        <v>114</v>
      </c>
      <c r="G5" s="240" t="s">
        <v>114</v>
      </c>
      <c r="H5" s="234" t="s">
        <v>9</v>
      </c>
      <c r="I5" s="234"/>
      <c r="J5" s="234"/>
      <c r="K5" s="227">
        <v>292</v>
      </c>
      <c r="L5" s="227">
        <v>292</v>
      </c>
      <c r="M5" s="227" t="s">
        <v>102</v>
      </c>
      <c r="N5" s="228" t="s">
        <v>140</v>
      </c>
      <c r="O5" s="477" t="str">
        <f t="shared" ref="O5:O34" si="0">IF(N5="1","1",LEFT(N5,FIND("/",N5)-1))</f>
        <v>42</v>
      </c>
      <c r="P5" s="477" t="str">
        <f t="shared" ref="P5:P34" si="1">IF(N5="1","1",RIGHT(N5,LEN(N5)-FIND("/",N5)))</f>
        <v>84</v>
      </c>
      <c r="Q5" s="478">
        <f t="shared" ref="Q5:Q34" si="2">O5/P5</f>
        <v>0.5</v>
      </c>
      <c r="R5" s="479"/>
      <c r="S5" s="480">
        <f t="shared" ref="S5:S31" si="3">IFERROR(ROUNDDOWN(R5*L5*Q5,-1),0)</f>
        <v>0</v>
      </c>
      <c r="T5" s="481"/>
      <c r="U5" s="482">
        <f t="shared" ref="U5:U31" si="4">IFERROR(ROUNDDOWN(T5*L5*Q5,-1),0)</f>
        <v>0</v>
      </c>
      <c r="V5" s="483"/>
      <c r="W5" s="482">
        <f t="shared" ref="W5:W34" si="5">IFERROR(ROUNDDOWN(V5*L5*Q5,-1),0)</f>
        <v>0</v>
      </c>
      <c r="X5" s="482">
        <f t="shared" ref="X5:X34" si="6">MAX(R5,T5,V5)</f>
        <v>0</v>
      </c>
      <c r="Y5" s="482">
        <f t="shared" ref="Y5:Y34" si="7">MIN(R5,T5,V5)</f>
        <v>0</v>
      </c>
      <c r="Z5" s="484" t="e">
        <f t="shared" ref="Z5:Z34" si="8">X5/Y5</f>
        <v>#DIV/0!</v>
      </c>
      <c r="AA5" s="482">
        <f t="shared" ref="AA5:AA34" si="9">IFERROR(AVERAGE(R5,T5,V5),0)</f>
        <v>0</v>
      </c>
      <c r="AB5" s="485">
        <f t="shared" ref="AB5:AB34" si="10">IFERROR(ROUNDDOWN(AA5*L5*Q5,-1),0)</f>
        <v>0</v>
      </c>
      <c r="AC5" s="309"/>
      <c r="AD5" s="245"/>
      <c r="AE5" s="233"/>
      <c r="AF5" s="234"/>
      <c r="AG5" s="234"/>
      <c r="AH5" s="235"/>
      <c r="AI5" s="233"/>
      <c r="AJ5" s="235"/>
      <c r="AK5" s="60"/>
      <c r="AL5" s="117"/>
      <c r="AM5" s="60"/>
      <c r="AN5" s="60"/>
      <c r="AO5" s="291"/>
      <c r="AP5" s="296"/>
      <c r="AQ5" s="296"/>
      <c r="AR5" s="51"/>
      <c r="AT5" s="175"/>
      <c r="AU5" s="175"/>
    </row>
    <row r="6" spans="1:47" s="1" customFormat="1" ht="50.1" customHeight="1">
      <c r="A6" s="224"/>
      <c r="B6" s="224"/>
      <c r="C6" s="224"/>
      <c r="D6" s="246"/>
      <c r="E6" s="223"/>
      <c r="F6" s="224"/>
      <c r="G6" s="240"/>
      <c r="H6" s="234"/>
      <c r="I6" s="234"/>
      <c r="J6" s="234"/>
      <c r="K6" s="227"/>
      <c r="L6" s="227"/>
      <c r="M6" s="227" t="s">
        <v>131</v>
      </c>
      <c r="N6" s="228" t="s">
        <v>141</v>
      </c>
      <c r="O6" s="477" t="str">
        <f t="shared" si="0"/>
        <v>14</v>
      </c>
      <c r="P6" s="477" t="str">
        <f t="shared" si="1"/>
        <v>84</v>
      </c>
      <c r="Q6" s="478">
        <f t="shared" si="2"/>
        <v>0.16666666666666666</v>
      </c>
      <c r="R6" s="479"/>
      <c r="S6" s="480">
        <f t="shared" si="3"/>
        <v>0</v>
      </c>
      <c r="T6" s="481"/>
      <c r="U6" s="482">
        <f t="shared" si="4"/>
        <v>0</v>
      </c>
      <c r="V6" s="483"/>
      <c r="W6" s="482">
        <f t="shared" si="5"/>
        <v>0</v>
      </c>
      <c r="X6" s="482">
        <f t="shared" si="6"/>
        <v>0</v>
      </c>
      <c r="Y6" s="482">
        <f t="shared" si="7"/>
        <v>0</v>
      </c>
      <c r="Z6" s="484" t="e">
        <f t="shared" si="8"/>
        <v>#DIV/0!</v>
      </c>
      <c r="AA6" s="482">
        <f t="shared" si="9"/>
        <v>0</v>
      </c>
      <c r="AB6" s="485">
        <f t="shared" si="10"/>
        <v>0</v>
      </c>
      <c r="AC6" s="309"/>
      <c r="AD6" s="245"/>
      <c r="AE6" s="247"/>
      <c r="AF6" s="234"/>
      <c r="AG6" s="234"/>
      <c r="AH6" s="235"/>
      <c r="AI6" s="233"/>
      <c r="AJ6" s="235"/>
      <c r="AK6" s="60"/>
      <c r="AL6" s="117"/>
      <c r="AM6" s="60"/>
      <c r="AN6" s="60"/>
      <c r="AO6" s="291"/>
      <c r="AP6" s="296"/>
      <c r="AQ6" s="296"/>
      <c r="AR6" s="51"/>
      <c r="AT6" s="175"/>
      <c r="AU6" s="175"/>
    </row>
    <row r="7" spans="1:47" s="1" customFormat="1" ht="50.1" customHeight="1">
      <c r="A7" s="224"/>
      <c r="B7" s="224"/>
      <c r="C7" s="224"/>
      <c r="D7" s="246"/>
      <c r="E7" s="223"/>
      <c r="F7" s="224"/>
      <c r="G7" s="240"/>
      <c r="H7" s="234"/>
      <c r="I7" s="234"/>
      <c r="J7" s="234"/>
      <c r="K7" s="227"/>
      <c r="L7" s="227"/>
      <c r="M7" s="227" t="s">
        <v>131</v>
      </c>
      <c r="N7" s="228" t="s">
        <v>141</v>
      </c>
      <c r="O7" s="477" t="str">
        <f t="shared" si="0"/>
        <v>14</v>
      </c>
      <c r="P7" s="477" t="str">
        <f t="shared" si="1"/>
        <v>84</v>
      </c>
      <c r="Q7" s="478">
        <f t="shared" si="2"/>
        <v>0.16666666666666666</v>
      </c>
      <c r="R7" s="479"/>
      <c r="S7" s="480">
        <f t="shared" si="3"/>
        <v>0</v>
      </c>
      <c r="T7" s="481"/>
      <c r="U7" s="482">
        <f t="shared" si="4"/>
        <v>0</v>
      </c>
      <c r="V7" s="483"/>
      <c r="W7" s="482">
        <f t="shared" si="5"/>
        <v>0</v>
      </c>
      <c r="X7" s="482">
        <f t="shared" si="6"/>
        <v>0</v>
      </c>
      <c r="Y7" s="482">
        <f t="shared" si="7"/>
        <v>0</v>
      </c>
      <c r="Z7" s="484" t="e">
        <f t="shared" si="8"/>
        <v>#DIV/0!</v>
      </c>
      <c r="AA7" s="482">
        <f t="shared" si="9"/>
        <v>0</v>
      </c>
      <c r="AB7" s="485">
        <f t="shared" si="10"/>
        <v>0</v>
      </c>
      <c r="AC7" s="309"/>
      <c r="AD7" s="245"/>
      <c r="AE7" s="247"/>
      <c r="AF7" s="234"/>
      <c r="AG7" s="234"/>
      <c r="AH7" s="235"/>
      <c r="AI7" s="233"/>
      <c r="AJ7" s="235"/>
      <c r="AK7" s="60"/>
      <c r="AL7" s="117"/>
      <c r="AM7" s="60"/>
      <c r="AN7" s="60"/>
      <c r="AO7" s="291"/>
      <c r="AP7" s="296"/>
      <c r="AQ7" s="296"/>
      <c r="AR7" s="51"/>
      <c r="AT7" s="175"/>
      <c r="AU7" s="175"/>
    </row>
    <row r="8" spans="1:47" ht="50.1" customHeight="1">
      <c r="A8" s="224"/>
      <c r="B8" s="224"/>
      <c r="C8" s="224"/>
      <c r="D8" s="223"/>
      <c r="E8" s="223"/>
      <c r="F8" s="224"/>
      <c r="G8" s="242"/>
      <c r="H8" s="271"/>
      <c r="I8" s="273"/>
      <c r="J8" s="273"/>
      <c r="K8" s="227"/>
      <c r="L8" s="227"/>
      <c r="M8" s="227" t="s">
        <v>131</v>
      </c>
      <c r="N8" s="228" t="s">
        <v>142</v>
      </c>
      <c r="O8" s="477" t="str">
        <f t="shared" si="0"/>
        <v>4</v>
      </c>
      <c r="P8" s="477" t="str">
        <f t="shared" si="1"/>
        <v>84</v>
      </c>
      <c r="Q8" s="478">
        <f t="shared" si="2"/>
        <v>4.7619047619047616E-2</v>
      </c>
      <c r="R8" s="479"/>
      <c r="S8" s="480">
        <f t="shared" si="3"/>
        <v>0</v>
      </c>
      <c r="T8" s="481"/>
      <c r="U8" s="482">
        <f t="shared" si="4"/>
        <v>0</v>
      </c>
      <c r="V8" s="483"/>
      <c r="W8" s="482">
        <f t="shared" si="5"/>
        <v>0</v>
      </c>
      <c r="X8" s="482">
        <f t="shared" si="6"/>
        <v>0</v>
      </c>
      <c r="Y8" s="482">
        <f t="shared" si="7"/>
        <v>0</v>
      </c>
      <c r="Z8" s="484" t="e">
        <f t="shared" si="8"/>
        <v>#DIV/0!</v>
      </c>
      <c r="AA8" s="482">
        <f t="shared" si="9"/>
        <v>0</v>
      </c>
      <c r="AB8" s="485">
        <f t="shared" si="10"/>
        <v>0</v>
      </c>
      <c r="AC8" s="309"/>
      <c r="AD8" s="245"/>
      <c r="AE8" s="233"/>
      <c r="AF8" s="234"/>
      <c r="AG8" s="234"/>
      <c r="AH8" s="235"/>
      <c r="AI8" s="233"/>
      <c r="AJ8" s="235"/>
      <c r="AK8" s="60"/>
      <c r="AL8" s="117"/>
      <c r="AM8" s="60"/>
      <c r="AN8" s="60"/>
      <c r="AO8" s="291"/>
      <c r="AP8" s="296"/>
      <c r="AQ8" s="296"/>
      <c r="AR8" s="51"/>
    </row>
    <row r="9" spans="1:47" s="1" customFormat="1" ht="50.1" customHeight="1">
      <c r="A9" s="224"/>
      <c r="B9" s="224"/>
      <c r="C9" s="224"/>
      <c r="D9" s="244"/>
      <c r="E9" s="223"/>
      <c r="F9" s="224"/>
      <c r="G9" s="240"/>
      <c r="H9" s="234"/>
      <c r="I9" s="234"/>
      <c r="J9" s="234"/>
      <c r="K9" s="227"/>
      <c r="L9" s="227"/>
      <c r="M9" s="227" t="s">
        <v>131</v>
      </c>
      <c r="N9" s="228" t="s">
        <v>142</v>
      </c>
      <c r="O9" s="477" t="str">
        <f t="shared" si="0"/>
        <v>4</v>
      </c>
      <c r="P9" s="477" t="str">
        <f t="shared" si="1"/>
        <v>84</v>
      </c>
      <c r="Q9" s="478">
        <f t="shared" si="2"/>
        <v>4.7619047619047616E-2</v>
      </c>
      <c r="R9" s="479"/>
      <c r="S9" s="480">
        <f t="shared" si="3"/>
        <v>0</v>
      </c>
      <c r="T9" s="481"/>
      <c r="U9" s="482">
        <f t="shared" si="4"/>
        <v>0</v>
      </c>
      <c r="V9" s="483"/>
      <c r="W9" s="482">
        <f t="shared" si="5"/>
        <v>0</v>
      </c>
      <c r="X9" s="482">
        <f t="shared" si="6"/>
        <v>0</v>
      </c>
      <c r="Y9" s="482">
        <f t="shared" si="7"/>
        <v>0</v>
      </c>
      <c r="Z9" s="484" t="e">
        <f t="shared" si="8"/>
        <v>#DIV/0!</v>
      </c>
      <c r="AA9" s="482">
        <f t="shared" si="9"/>
        <v>0</v>
      </c>
      <c r="AB9" s="485">
        <f t="shared" si="10"/>
        <v>0</v>
      </c>
      <c r="AC9" s="309"/>
      <c r="AD9" s="245"/>
      <c r="AE9" s="233"/>
      <c r="AF9" s="234"/>
      <c r="AG9" s="234"/>
      <c r="AH9" s="235"/>
      <c r="AI9" s="233"/>
      <c r="AJ9" s="235"/>
      <c r="AK9" s="60"/>
      <c r="AL9" s="117"/>
      <c r="AM9" s="60"/>
      <c r="AN9" s="60"/>
      <c r="AO9" s="291"/>
      <c r="AP9" s="296"/>
      <c r="AQ9" s="296"/>
      <c r="AR9" s="51"/>
      <c r="AT9" s="175"/>
      <c r="AU9" s="175"/>
    </row>
    <row r="10" spans="1:47" ht="50.1" customHeight="1">
      <c r="A10" s="224"/>
      <c r="B10" s="224"/>
      <c r="C10" s="224"/>
      <c r="D10" s="223"/>
      <c r="E10" s="223"/>
      <c r="F10" s="224"/>
      <c r="G10" s="242"/>
      <c r="H10" s="271"/>
      <c r="I10" s="273"/>
      <c r="J10" s="273"/>
      <c r="K10" s="227"/>
      <c r="L10" s="227"/>
      <c r="M10" s="227" t="s">
        <v>131</v>
      </c>
      <c r="N10" s="228" t="s">
        <v>143</v>
      </c>
      <c r="O10" s="477" t="str">
        <f t="shared" si="0"/>
        <v>6</v>
      </c>
      <c r="P10" s="477" t="str">
        <f t="shared" si="1"/>
        <v>84</v>
      </c>
      <c r="Q10" s="478">
        <f t="shared" si="2"/>
        <v>7.1428571428571425E-2</v>
      </c>
      <c r="R10" s="479"/>
      <c r="S10" s="480">
        <f t="shared" si="3"/>
        <v>0</v>
      </c>
      <c r="T10" s="481"/>
      <c r="U10" s="482">
        <f t="shared" si="4"/>
        <v>0</v>
      </c>
      <c r="V10" s="483"/>
      <c r="W10" s="482">
        <f t="shared" si="5"/>
        <v>0</v>
      </c>
      <c r="X10" s="482">
        <f t="shared" si="6"/>
        <v>0</v>
      </c>
      <c r="Y10" s="482">
        <f t="shared" si="7"/>
        <v>0</v>
      </c>
      <c r="Z10" s="484" t="e">
        <f t="shared" si="8"/>
        <v>#DIV/0!</v>
      </c>
      <c r="AA10" s="482">
        <f t="shared" si="9"/>
        <v>0</v>
      </c>
      <c r="AB10" s="485">
        <f t="shared" si="10"/>
        <v>0</v>
      </c>
      <c r="AC10" s="309"/>
      <c r="AD10" s="245"/>
      <c r="AE10" s="233"/>
      <c r="AF10" s="234"/>
      <c r="AG10" s="234"/>
      <c r="AH10" s="235"/>
      <c r="AI10" s="233"/>
      <c r="AJ10" s="235"/>
      <c r="AK10" s="60"/>
      <c r="AL10" s="117"/>
      <c r="AM10" s="60"/>
      <c r="AN10" s="60"/>
      <c r="AO10" s="291"/>
      <c r="AP10" s="296"/>
      <c r="AQ10" s="296"/>
      <c r="AR10" s="51"/>
    </row>
    <row r="11" spans="1:47" s="1" customFormat="1" ht="50.1" customHeight="1">
      <c r="A11" s="224">
        <v>2</v>
      </c>
      <c r="B11" s="224" t="s">
        <v>116</v>
      </c>
      <c r="C11" s="224" t="s">
        <v>117</v>
      </c>
      <c r="D11" s="244" t="s">
        <v>150</v>
      </c>
      <c r="E11" s="223" t="s">
        <v>151</v>
      </c>
      <c r="F11" s="224" t="s">
        <v>114</v>
      </c>
      <c r="G11" s="240" t="s">
        <v>114</v>
      </c>
      <c r="H11" s="234" t="s">
        <v>9</v>
      </c>
      <c r="I11" s="234"/>
      <c r="J11" s="234"/>
      <c r="K11" s="227">
        <v>346</v>
      </c>
      <c r="L11" s="227">
        <v>346</v>
      </c>
      <c r="M11" s="227" t="s">
        <v>102</v>
      </c>
      <c r="N11" s="228" t="s">
        <v>120</v>
      </c>
      <c r="O11" s="477" t="str">
        <f t="shared" si="0"/>
        <v>1</v>
      </c>
      <c r="P11" s="477" t="str">
        <f t="shared" si="1"/>
        <v>1</v>
      </c>
      <c r="Q11" s="478">
        <f t="shared" si="2"/>
        <v>1</v>
      </c>
      <c r="R11" s="479"/>
      <c r="S11" s="480">
        <f t="shared" si="3"/>
        <v>0</v>
      </c>
      <c r="T11" s="481"/>
      <c r="U11" s="482">
        <f t="shared" si="4"/>
        <v>0</v>
      </c>
      <c r="V11" s="483"/>
      <c r="W11" s="482">
        <f t="shared" si="5"/>
        <v>0</v>
      </c>
      <c r="X11" s="482">
        <f t="shared" si="6"/>
        <v>0</v>
      </c>
      <c r="Y11" s="482">
        <f t="shared" si="7"/>
        <v>0</v>
      </c>
      <c r="Z11" s="484" t="e">
        <f t="shared" si="8"/>
        <v>#DIV/0!</v>
      </c>
      <c r="AA11" s="482">
        <f t="shared" si="9"/>
        <v>0</v>
      </c>
      <c r="AB11" s="485">
        <f t="shared" si="10"/>
        <v>0</v>
      </c>
      <c r="AC11" s="309"/>
      <c r="AD11" s="245"/>
      <c r="AE11" s="233"/>
      <c r="AF11" s="234"/>
      <c r="AG11" s="234"/>
      <c r="AH11" s="235"/>
      <c r="AI11" s="233"/>
      <c r="AJ11" s="235"/>
      <c r="AK11" s="60"/>
      <c r="AL11" s="117"/>
      <c r="AM11" s="60"/>
      <c r="AN11" s="60"/>
      <c r="AO11" s="291"/>
      <c r="AP11" s="296"/>
      <c r="AQ11" s="296"/>
      <c r="AR11" s="51"/>
      <c r="AT11" s="175"/>
      <c r="AU11" s="175"/>
    </row>
    <row r="12" spans="1:47" s="1" customFormat="1" ht="50.1" customHeight="1">
      <c r="A12" s="224">
        <v>3</v>
      </c>
      <c r="B12" s="224" t="s">
        <v>116</v>
      </c>
      <c r="C12" s="224" t="s">
        <v>117</v>
      </c>
      <c r="D12" s="246" t="s">
        <v>152</v>
      </c>
      <c r="E12" s="223" t="s">
        <v>153</v>
      </c>
      <c r="F12" s="224" t="s">
        <v>114</v>
      </c>
      <c r="G12" s="240" t="s">
        <v>114</v>
      </c>
      <c r="H12" s="234" t="s">
        <v>9</v>
      </c>
      <c r="I12" s="234"/>
      <c r="J12" s="234"/>
      <c r="K12" s="227">
        <v>276</v>
      </c>
      <c r="L12" s="227">
        <v>276</v>
      </c>
      <c r="M12" s="227" t="s">
        <v>102</v>
      </c>
      <c r="N12" s="228" t="s">
        <v>120</v>
      </c>
      <c r="O12" s="477" t="str">
        <f t="shared" si="0"/>
        <v>1</v>
      </c>
      <c r="P12" s="477" t="str">
        <f t="shared" si="1"/>
        <v>1</v>
      </c>
      <c r="Q12" s="478">
        <f t="shared" si="2"/>
        <v>1</v>
      </c>
      <c r="R12" s="479"/>
      <c r="S12" s="480">
        <f t="shared" si="3"/>
        <v>0</v>
      </c>
      <c r="T12" s="481"/>
      <c r="U12" s="482">
        <f t="shared" si="4"/>
        <v>0</v>
      </c>
      <c r="V12" s="483"/>
      <c r="W12" s="482">
        <f t="shared" si="5"/>
        <v>0</v>
      </c>
      <c r="X12" s="482">
        <f t="shared" si="6"/>
        <v>0</v>
      </c>
      <c r="Y12" s="482">
        <f t="shared" si="7"/>
        <v>0</v>
      </c>
      <c r="Z12" s="484" t="e">
        <f t="shared" si="8"/>
        <v>#DIV/0!</v>
      </c>
      <c r="AA12" s="482">
        <f t="shared" si="9"/>
        <v>0</v>
      </c>
      <c r="AB12" s="485">
        <f t="shared" si="10"/>
        <v>0</v>
      </c>
      <c r="AC12" s="309"/>
      <c r="AD12" s="245"/>
      <c r="AE12" s="247"/>
      <c r="AF12" s="234"/>
      <c r="AG12" s="234"/>
      <c r="AH12" s="235"/>
      <c r="AI12" s="233"/>
      <c r="AJ12" s="235"/>
      <c r="AK12" s="60"/>
      <c r="AL12" s="117"/>
      <c r="AM12" s="60"/>
      <c r="AN12" s="60"/>
      <c r="AO12" s="291"/>
      <c r="AP12" s="296"/>
      <c r="AQ12" s="296"/>
      <c r="AR12" s="51"/>
      <c r="AT12" s="175"/>
      <c r="AU12" s="175"/>
    </row>
    <row r="13" spans="1:47" ht="50.1" customHeight="1">
      <c r="A13" s="224">
        <v>4</v>
      </c>
      <c r="B13" s="224" t="s">
        <v>116</v>
      </c>
      <c r="C13" s="224" t="s">
        <v>117</v>
      </c>
      <c r="D13" s="223" t="s">
        <v>154</v>
      </c>
      <c r="E13" s="223" t="s">
        <v>155</v>
      </c>
      <c r="F13" s="224" t="s">
        <v>114</v>
      </c>
      <c r="G13" s="248" t="s">
        <v>114</v>
      </c>
      <c r="H13" s="273" t="s">
        <v>9</v>
      </c>
      <c r="I13" s="273"/>
      <c r="J13" s="273"/>
      <c r="K13" s="227">
        <v>703</v>
      </c>
      <c r="L13" s="227">
        <v>703</v>
      </c>
      <c r="M13" s="227" t="s">
        <v>102</v>
      </c>
      <c r="N13" s="228" t="s">
        <v>136</v>
      </c>
      <c r="O13" s="477" t="str">
        <f t="shared" si="0"/>
        <v>7</v>
      </c>
      <c r="P13" s="477" t="str">
        <f t="shared" si="1"/>
        <v>12</v>
      </c>
      <c r="Q13" s="478">
        <f t="shared" si="2"/>
        <v>0.58333333333333337</v>
      </c>
      <c r="R13" s="479"/>
      <c r="S13" s="480">
        <f t="shared" si="3"/>
        <v>0</v>
      </c>
      <c r="T13" s="481"/>
      <c r="U13" s="482">
        <f t="shared" si="4"/>
        <v>0</v>
      </c>
      <c r="V13" s="483"/>
      <c r="W13" s="482">
        <f t="shared" si="5"/>
        <v>0</v>
      </c>
      <c r="X13" s="482">
        <f t="shared" si="6"/>
        <v>0</v>
      </c>
      <c r="Y13" s="482">
        <f t="shared" si="7"/>
        <v>0</v>
      </c>
      <c r="Z13" s="484" t="e">
        <f t="shared" si="8"/>
        <v>#DIV/0!</v>
      </c>
      <c r="AA13" s="482">
        <f t="shared" si="9"/>
        <v>0</v>
      </c>
      <c r="AB13" s="485">
        <f t="shared" si="10"/>
        <v>0</v>
      </c>
      <c r="AC13" s="309"/>
      <c r="AD13" s="245"/>
      <c r="AE13" s="233"/>
      <c r="AF13" s="234"/>
      <c r="AG13" s="234"/>
      <c r="AH13" s="235"/>
      <c r="AI13" s="233"/>
      <c r="AJ13" s="235"/>
      <c r="AK13" s="60"/>
      <c r="AL13" s="117"/>
      <c r="AM13" s="60"/>
      <c r="AN13" s="60"/>
      <c r="AO13" s="291"/>
      <c r="AP13" s="296"/>
      <c r="AQ13" s="296"/>
      <c r="AR13" s="51"/>
    </row>
    <row r="14" spans="1:47" s="1" customFormat="1" ht="50.1" customHeight="1">
      <c r="A14" s="224"/>
      <c r="B14" s="224"/>
      <c r="C14" s="224"/>
      <c r="D14" s="244"/>
      <c r="E14" s="223"/>
      <c r="F14" s="224"/>
      <c r="G14" s="240"/>
      <c r="H14" s="234"/>
      <c r="I14" s="234"/>
      <c r="J14" s="234"/>
      <c r="K14" s="227"/>
      <c r="L14" s="227"/>
      <c r="M14" s="227" t="s">
        <v>131</v>
      </c>
      <c r="N14" s="228" t="s">
        <v>137</v>
      </c>
      <c r="O14" s="477" t="str">
        <f t="shared" si="0"/>
        <v>5</v>
      </c>
      <c r="P14" s="477" t="str">
        <f t="shared" si="1"/>
        <v>12</v>
      </c>
      <c r="Q14" s="478">
        <f t="shared" si="2"/>
        <v>0.41666666666666669</v>
      </c>
      <c r="R14" s="479"/>
      <c r="S14" s="480">
        <f t="shared" si="3"/>
        <v>0</v>
      </c>
      <c r="T14" s="481"/>
      <c r="U14" s="482">
        <f t="shared" si="4"/>
        <v>0</v>
      </c>
      <c r="V14" s="483"/>
      <c r="W14" s="482">
        <f t="shared" si="5"/>
        <v>0</v>
      </c>
      <c r="X14" s="482">
        <f t="shared" si="6"/>
        <v>0</v>
      </c>
      <c r="Y14" s="482">
        <f t="shared" si="7"/>
        <v>0</v>
      </c>
      <c r="Z14" s="484" t="e">
        <f t="shared" si="8"/>
        <v>#DIV/0!</v>
      </c>
      <c r="AA14" s="482">
        <f t="shared" si="9"/>
        <v>0</v>
      </c>
      <c r="AB14" s="485">
        <f t="shared" si="10"/>
        <v>0</v>
      </c>
      <c r="AC14" s="309"/>
      <c r="AD14" s="245"/>
      <c r="AE14" s="233"/>
      <c r="AF14" s="234"/>
      <c r="AG14" s="234"/>
      <c r="AH14" s="235"/>
      <c r="AI14" s="233"/>
      <c r="AJ14" s="235"/>
      <c r="AK14" s="60"/>
      <c r="AL14" s="117"/>
      <c r="AM14" s="60"/>
      <c r="AN14" s="60"/>
      <c r="AO14" s="291"/>
      <c r="AP14" s="296"/>
      <c r="AQ14" s="296"/>
      <c r="AR14" s="51"/>
      <c r="AT14" s="175"/>
      <c r="AU14" s="175"/>
    </row>
    <row r="15" spans="1:47" ht="50.1" customHeight="1">
      <c r="A15" s="224">
        <v>5</v>
      </c>
      <c r="B15" s="224" t="s">
        <v>116</v>
      </c>
      <c r="C15" s="224" t="s">
        <v>117</v>
      </c>
      <c r="D15" s="223" t="s">
        <v>156</v>
      </c>
      <c r="E15" s="223" t="s">
        <v>157</v>
      </c>
      <c r="F15" s="224" t="s">
        <v>114</v>
      </c>
      <c r="G15" s="248" t="s">
        <v>114</v>
      </c>
      <c r="H15" s="273" t="s">
        <v>9</v>
      </c>
      <c r="I15" s="273"/>
      <c r="J15" s="273"/>
      <c r="K15" s="227">
        <v>660</v>
      </c>
      <c r="L15" s="227">
        <v>660</v>
      </c>
      <c r="M15" s="227" t="s">
        <v>102</v>
      </c>
      <c r="N15" s="228" t="s">
        <v>158</v>
      </c>
      <c r="O15" s="477" t="str">
        <f t="shared" si="0"/>
        <v>6</v>
      </c>
      <c r="P15" s="477" t="str">
        <f t="shared" si="1"/>
        <v>10</v>
      </c>
      <c r="Q15" s="478">
        <f t="shared" si="2"/>
        <v>0.6</v>
      </c>
      <c r="R15" s="479"/>
      <c r="S15" s="480">
        <f t="shared" si="3"/>
        <v>0</v>
      </c>
      <c r="T15" s="481"/>
      <c r="U15" s="482">
        <f t="shared" si="4"/>
        <v>0</v>
      </c>
      <c r="V15" s="483"/>
      <c r="W15" s="482">
        <f t="shared" si="5"/>
        <v>0</v>
      </c>
      <c r="X15" s="482">
        <f t="shared" si="6"/>
        <v>0</v>
      </c>
      <c r="Y15" s="482">
        <f t="shared" si="7"/>
        <v>0</v>
      </c>
      <c r="Z15" s="484" t="e">
        <f t="shared" si="8"/>
        <v>#DIV/0!</v>
      </c>
      <c r="AA15" s="482">
        <f t="shared" si="9"/>
        <v>0</v>
      </c>
      <c r="AB15" s="485">
        <f t="shared" si="10"/>
        <v>0</v>
      </c>
      <c r="AC15" s="309"/>
      <c r="AD15" s="245"/>
      <c r="AE15" s="233"/>
      <c r="AF15" s="234"/>
      <c r="AG15" s="234"/>
      <c r="AH15" s="235"/>
      <c r="AI15" s="233"/>
      <c r="AJ15" s="235"/>
      <c r="AK15" s="60"/>
      <c r="AL15" s="117"/>
      <c r="AM15" s="60"/>
      <c r="AN15" s="60"/>
      <c r="AO15" s="291"/>
      <c r="AP15" s="296"/>
      <c r="AQ15" s="296"/>
      <c r="AR15" s="51"/>
    </row>
    <row r="16" spans="1:47" s="1" customFormat="1" ht="50.1" customHeight="1">
      <c r="A16" s="224"/>
      <c r="B16" s="224"/>
      <c r="C16" s="224"/>
      <c r="D16" s="244"/>
      <c r="E16" s="223"/>
      <c r="F16" s="224"/>
      <c r="G16" s="240"/>
      <c r="H16" s="234"/>
      <c r="I16" s="234"/>
      <c r="J16" s="234"/>
      <c r="K16" s="227"/>
      <c r="L16" s="227"/>
      <c r="M16" s="227" t="s">
        <v>131</v>
      </c>
      <c r="N16" s="228" t="s">
        <v>159</v>
      </c>
      <c r="O16" s="477" t="str">
        <f t="shared" si="0"/>
        <v>4</v>
      </c>
      <c r="P16" s="477" t="str">
        <f t="shared" si="1"/>
        <v>10</v>
      </c>
      <c r="Q16" s="478">
        <f t="shared" si="2"/>
        <v>0.4</v>
      </c>
      <c r="R16" s="479"/>
      <c r="S16" s="480">
        <f t="shared" si="3"/>
        <v>0</v>
      </c>
      <c r="T16" s="481"/>
      <c r="U16" s="482">
        <f t="shared" si="4"/>
        <v>0</v>
      </c>
      <c r="V16" s="483"/>
      <c r="W16" s="482">
        <f t="shared" si="5"/>
        <v>0</v>
      </c>
      <c r="X16" s="482">
        <f t="shared" si="6"/>
        <v>0</v>
      </c>
      <c r="Y16" s="482">
        <f t="shared" si="7"/>
        <v>0</v>
      </c>
      <c r="Z16" s="484" t="e">
        <f t="shared" si="8"/>
        <v>#DIV/0!</v>
      </c>
      <c r="AA16" s="482">
        <f t="shared" si="9"/>
        <v>0</v>
      </c>
      <c r="AB16" s="485">
        <f t="shared" si="10"/>
        <v>0</v>
      </c>
      <c r="AC16" s="309"/>
      <c r="AD16" s="245"/>
      <c r="AE16" s="233"/>
      <c r="AF16" s="234"/>
      <c r="AG16" s="234"/>
      <c r="AH16" s="235"/>
      <c r="AI16" s="233"/>
      <c r="AJ16" s="235"/>
      <c r="AK16" s="60"/>
      <c r="AL16" s="117"/>
      <c r="AM16" s="60"/>
      <c r="AN16" s="60"/>
      <c r="AO16" s="291"/>
      <c r="AP16" s="296"/>
      <c r="AQ16" s="296"/>
      <c r="AR16" s="51"/>
      <c r="AT16" s="175"/>
      <c r="AU16" s="175"/>
    </row>
    <row r="17" spans="1:47" s="1" customFormat="1" ht="50.1" customHeight="1">
      <c r="A17" s="224">
        <v>6</v>
      </c>
      <c r="B17" s="224" t="s">
        <v>116</v>
      </c>
      <c r="C17" s="224" t="s">
        <v>117</v>
      </c>
      <c r="D17" s="246" t="s">
        <v>160</v>
      </c>
      <c r="E17" s="223" t="s">
        <v>161</v>
      </c>
      <c r="F17" s="224" t="s">
        <v>114</v>
      </c>
      <c r="G17" s="240" t="s">
        <v>114</v>
      </c>
      <c r="H17" s="234" t="s">
        <v>162</v>
      </c>
      <c r="I17" s="234"/>
      <c r="J17" s="234"/>
      <c r="K17" s="227">
        <v>546</v>
      </c>
      <c r="L17" s="227">
        <v>546</v>
      </c>
      <c r="M17" s="227" t="s">
        <v>102</v>
      </c>
      <c r="N17" s="228" t="s">
        <v>158</v>
      </c>
      <c r="O17" s="477" t="str">
        <f t="shared" si="0"/>
        <v>6</v>
      </c>
      <c r="P17" s="477" t="str">
        <f t="shared" si="1"/>
        <v>10</v>
      </c>
      <c r="Q17" s="478">
        <f t="shared" si="2"/>
        <v>0.6</v>
      </c>
      <c r="R17" s="479"/>
      <c r="S17" s="480">
        <f t="shared" si="3"/>
        <v>0</v>
      </c>
      <c r="T17" s="481"/>
      <c r="U17" s="482">
        <f t="shared" si="4"/>
        <v>0</v>
      </c>
      <c r="V17" s="483"/>
      <c r="W17" s="482">
        <f t="shared" si="5"/>
        <v>0</v>
      </c>
      <c r="X17" s="482">
        <f t="shared" si="6"/>
        <v>0</v>
      </c>
      <c r="Y17" s="482">
        <f t="shared" si="7"/>
        <v>0</v>
      </c>
      <c r="Z17" s="484" t="e">
        <f t="shared" si="8"/>
        <v>#DIV/0!</v>
      </c>
      <c r="AA17" s="482">
        <f t="shared" si="9"/>
        <v>0</v>
      </c>
      <c r="AB17" s="485">
        <f t="shared" si="10"/>
        <v>0</v>
      </c>
      <c r="AC17" s="309"/>
      <c r="AD17" s="245"/>
      <c r="AE17" s="247"/>
      <c r="AF17" s="234"/>
      <c r="AG17" s="234"/>
      <c r="AH17" s="235"/>
      <c r="AI17" s="233"/>
      <c r="AJ17" s="235"/>
      <c r="AK17" s="60"/>
      <c r="AL17" s="117"/>
      <c r="AM17" s="60"/>
      <c r="AN17" s="60"/>
      <c r="AO17" s="291"/>
      <c r="AP17" s="296"/>
      <c r="AQ17" s="296"/>
      <c r="AR17" s="51"/>
      <c r="AT17" s="175"/>
      <c r="AU17" s="175"/>
    </row>
    <row r="18" spans="1:47" s="1" customFormat="1" ht="50.1" customHeight="1">
      <c r="A18" s="224"/>
      <c r="B18" s="224"/>
      <c r="C18" s="224"/>
      <c r="D18" s="246"/>
      <c r="E18" s="223"/>
      <c r="F18" s="224"/>
      <c r="G18" s="240"/>
      <c r="H18" s="234"/>
      <c r="I18" s="234"/>
      <c r="J18" s="234"/>
      <c r="K18" s="227"/>
      <c r="L18" s="227"/>
      <c r="M18" s="227" t="s">
        <v>131</v>
      </c>
      <c r="N18" s="228" t="s">
        <v>159</v>
      </c>
      <c r="O18" s="477" t="str">
        <f t="shared" si="0"/>
        <v>4</v>
      </c>
      <c r="P18" s="477" t="str">
        <f t="shared" si="1"/>
        <v>10</v>
      </c>
      <c r="Q18" s="478">
        <f t="shared" si="2"/>
        <v>0.4</v>
      </c>
      <c r="R18" s="479"/>
      <c r="S18" s="480">
        <f t="shared" si="3"/>
        <v>0</v>
      </c>
      <c r="T18" s="481"/>
      <c r="U18" s="482">
        <f t="shared" si="4"/>
        <v>0</v>
      </c>
      <c r="V18" s="483"/>
      <c r="W18" s="482">
        <f t="shared" si="5"/>
        <v>0</v>
      </c>
      <c r="X18" s="482">
        <f t="shared" si="6"/>
        <v>0</v>
      </c>
      <c r="Y18" s="482">
        <f t="shared" si="7"/>
        <v>0</v>
      </c>
      <c r="Z18" s="484" t="e">
        <f t="shared" si="8"/>
        <v>#DIV/0!</v>
      </c>
      <c r="AA18" s="482">
        <f t="shared" si="9"/>
        <v>0</v>
      </c>
      <c r="AB18" s="485">
        <f t="shared" si="10"/>
        <v>0</v>
      </c>
      <c r="AC18" s="309"/>
      <c r="AD18" s="245"/>
      <c r="AE18" s="247"/>
      <c r="AF18" s="234"/>
      <c r="AG18" s="234"/>
      <c r="AH18" s="235"/>
      <c r="AI18" s="233"/>
      <c r="AJ18" s="235"/>
      <c r="AK18" s="60"/>
      <c r="AL18" s="117"/>
      <c r="AM18" s="60"/>
      <c r="AN18" s="60"/>
      <c r="AO18" s="291"/>
      <c r="AP18" s="296"/>
      <c r="AQ18" s="296"/>
      <c r="AR18" s="51"/>
      <c r="AT18" s="175"/>
      <c r="AU18" s="175"/>
    </row>
    <row r="19" spans="1:47" ht="50.1" customHeight="1">
      <c r="A19" s="224">
        <v>7</v>
      </c>
      <c r="B19" s="224" t="s">
        <v>116</v>
      </c>
      <c r="C19" s="224" t="s">
        <v>117</v>
      </c>
      <c r="D19" s="223" t="s">
        <v>163</v>
      </c>
      <c r="E19" s="223" t="s">
        <v>164</v>
      </c>
      <c r="F19" s="224" t="s">
        <v>96</v>
      </c>
      <c r="G19" s="248" t="s">
        <v>96</v>
      </c>
      <c r="H19" s="273" t="s">
        <v>0</v>
      </c>
      <c r="I19" s="273"/>
      <c r="J19" s="273"/>
      <c r="K19" s="227">
        <v>63</v>
      </c>
      <c r="L19" s="227">
        <v>63</v>
      </c>
      <c r="M19" s="227" t="s">
        <v>102</v>
      </c>
      <c r="N19" s="228" t="s">
        <v>113</v>
      </c>
      <c r="O19" s="477" t="str">
        <f t="shared" si="0"/>
        <v>1</v>
      </c>
      <c r="P19" s="477" t="str">
        <f t="shared" si="1"/>
        <v>2</v>
      </c>
      <c r="Q19" s="478">
        <f t="shared" si="2"/>
        <v>0.5</v>
      </c>
      <c r="R19" s="479"/>
      <c r="S19" s="480">
        <f t="shared" si="3"/>
        <v>0</v>
      </c>
      <c r="T19" s="481"/>
      <c r="U19" s="482">
        <f t="shared" si="4"/>
        <v>0</v>
      </c>
      <c r="V19" s="483"/>
      <c r="W19" s="482">
        <f t="shared" si="5"/>
        <v>0</v>
      </c>
      <c r="X19" s="482">
        <f t="shared" si="6"/>
        <v>0</v>
      </c>
      <c r="Y19" s="482">
        <f t="shared" si="7"/>
        <v>0</v>
      </c>
      <c r="Z19" s="484" t="e">
        <f t="shared" si="8"/>
        <v>#DIV/0!</v>
      </c>
      <c r="AA19" s="482">
        <f t="shared" si="9"/>
        <v>0</v>
      </c>
      <c r="AB19" s="485">
        <f t="shared" si="10"/>
        <v>0</v>
      </c>
      <c r="AC19" s="309"/>
      <c r="AD19" s="245"/>
      <c r="AE19" s="233"/>
      <c r="AF19" s="234"/>
      <c r="AG19" s="234"/>
      <c r="AH19" s="235"/>
      <c r="AI19" s="233"/>
      <c r="AJ19" s="235"/>
      <c r="AK19" s="60"/>
      <c r="AL19" s="117"/>
      <c r="AM19" s="60"/>
      <c r="AN19" s="60"/>
      <c r="AO19" s="291"/>
      <c r="AP19" s="296"/>
      <c r="AQ19" s="296"/>
      <c r="AR19" s="51"/>
    </row>
    <row r="20" spans="1:47" s="1" customFormat="1" ht="50.1" customHeight="1">
      <c r="A20" s="224"/>
      <c r="B20" s="224"/>
      <c r="C20" s="224"/>
      <c r="D20" s="244"/>
      <c r="E20" s="223"/>
      <c r="F20" s="224"/>
      <c r="G20" s="240"/>
      <c r="H20" s="234"/>
      <c r="I20" s="234"/>
      <c r="J20" s="234"/>
      <c r="K20" s="227"/>
      <c r="L20" s="227"/>
      <c r="M20" s="227" t="s">
        <v>131</v>
      </c>
      <c r="N20" s="228" t="s">
        <v>113</v>
      </c>
      <c r="O20" s="477" t="str">
        <f t="shared" si="0"/>
        <v>1</v>
      </c>
      <c r="P20" s="477" t="str">
        <f t="shared" si="1"/>
        <v>2</v>
      </c>
      <c r="Q20" s="478">
        <f t="shared" si="2"/>
        <v>0.5</v>
      </c>
      <c r="R20" s="479"/>
      <c r="S20" s="480">
        <f t="shared" si="3"/>
        <v>0</v>
      </c>
      <c r="T20" s="481"/>
      <c r="U20" s="482">
        <f t="shared" si="4"/>
        <v>0</v>
      </c>
      <c r="V20" s="483"/>
      <c r="W20" s="482">
        <f t="shared" si="5"/>
        <v>0</v>
      </c>
      <c r="X20" s="482">
        <f t="shared" si="6"/>
        <v>0</v>
      </c>
      <c r="Y20" s="482">
        <f t="shared" si="7"/>
        <v>0</v>
      </c>
      <c r="Z20" s="484" t="e">
        <f t="shared" si="8"/>
        <v>#DIV/0!</v>
      </c>
      <c r="AA20" s="482">
        <f t="shared" si="9"/>
        <v>0</v>
      </c>
      <c r="AB20" s="485">
        <f t="shared" si="10"/>
        <v>0</v>
      </c>
      <c r="AC20" s="309"/>
      <c r="AD20" s="245"/>
      <c r="AE20" s="233"/>
      <c r="AF20" s="234"/>
      <c r="AG20" s="234"/>
      <c r="AH20" s="235"/>
      <c r="AI20" s="233"/>
      <c r="AJ20" s="235"/>
      <c r="AK20" s="60"/>
      <c r="AL20" s="117"/>
      <c r="AM20" s="60"/>
      <c r="AN20" s="60"/>
      <c r="AO20" s="291"/>
      <c r="AP20" s="296"/>
      <c r="AQ20" s="296"/>
      <c r="AR20" s="51"/>
      <c r="AT20" s="175"/>
      <c r="AU20" s="175"/>
    </row>
    <row r="21" spans="1:47" ht="50.1" customHeight="1">
      <c r="A21" s="224">
        <v>8</v>
      </c>
      <c r="B21" s="224" t="s">
        <v>116</v>
      </c>
      <c r="C21" s="224" t="s">
        <v>117</v>
      </c>
      <c r="D21" s="223" t="s">
        <v>165</v>
      </c>
      <c r="E21" s="223" t="s">
        <v>166</v>
      </c>
      <c r="F21" s="224" t="s">
        <v>167</v>
      </c>
      <c r="G21" s="248" t="s">
        <v>167</v>
      </c>
      <c r="H21" s="273" t="s">
        <v>0</v>
      </c>
      <c r="I21" s="273"/>
      <c r="J21" s="273"/>
      <c r="K21" s="227">
        <v>73</v>
      </c>
      <c r="L21" s="227">
        <v>73</v>
      </c>
      <c r="M21" s="227" t="s">
        <v>102</v>
      </c>
      <c r="N21" s="228" t="s">
        <v>120</v>
      </c>
      <c r="O21" s="477" t="str">
        <f t="shared" si="0"/>
        <v>1</v>
      </c>
      <c r="P21" s="477" t="str">
        <f t="shared" si="1"/>
        <v>1</v>
      </c>
      <c r="Q21" s="478">
        <f t="shared" si="2"/>
        <v>1</v>
      </c>
      <c r="R21" s="479"/>
      <c r="S21" s="480">
        <f t="shared" si="3"/>
        <v>0</v>
      </c>
      <c r="T21" s="481"/>
      <c r="U21" s="482">
        <f t="shared" si="4"/>
        <v>0</v>
      </c>
      <c r="V21" s="483"/>
      <c r="W21" s="482">
        <f t="shared" si="5"/>
        <v>0</v>
      </c>
      <c r="X21" s="482">
        <f t="shared" si="6"/>
        <v>0</v>
      </c>
      <c r="Y21" s="482">
        <f t="shared" si="7"/>
        <v>0</v>
      </c>
      <c r="Z21" s="484" t="e">
        <f t="shared" si="8"/>
        <v>#DIV/0!</v>
      </c>
      <c r="AA21" s="482">
        <f t="shared" si="9"/>
        <v>0</v>
      </c>
      <c r="AB21" s="485">
        <f t="shared" si="10"/>
        <v>0</v>
      </c>
      <c r="AC21" s="309"/>
      <c r="AD21" s="245"/>
      <c r="AE21" s="233"/>
      <c r="AF21" s="234"/>
      <c r="AG21" s="234"/>
      <c r="AH21" s="235"/>
      <c r="AI21" s="233"/>
      <c r="AJ21" s="235"/>
      <c r="AK21" s="60"/>
      <c r="AL21" s="117"/>
      <c r="AM21" s="60"/>
      <c r="AN21" s="60"/>
      <c r="AO21" s="291"/>
      <c r="AP21" s="296"/>
      <c r="AQ21" s="296"/>
      <c r="AR21" s="51"/>
    </row>
    <row r="22" spans="1:47" s="1" customFormat="1" ht="50.1" customHeight="1">
      <c r="A22" s="224">
        <v>9</v>
      </c>
      <c r="B22" s="224" t="s">
        <v>116</v>
      </c>
      <c r="C22" s="224" t="s">
        <v>117</v>
      </c>
      <c r="D22" s="244" t="s">
        <v>148</v>
      </c>
      <c r="E22" s="223" t="s">
        <v>168</v>
      </c>
      <c r="F22" s="224" t="s">
        <v>114</v>
      </c>
      <c r="G22" s="240" t="s">
        <v>114</v>
      </c>
      <c r="H22" s="234" t="s">
        <v>9</v>
      </c>
      <c r="I22" s="234"/>
      <c r="J22" s="234"/>
      <c r="K22" s="227">
        <v>112</v>
      </c>
      <c r="L22" s="227">
        <v>112</v>
      </c>
      <c r="M22" s="227" t="s">
        <v>102</v>
      </c>
      <c r="N22" s="228" t="s">
        <v>120</v>
      </c>
      <c r="O22" s="477" t="str">
        <f t="shared" si="0"/>
        <v>1</v>
      </c>
      <c r="P22" s="477" t="str">
        <f t="shared" si="1"/>
        <v>1</v>
      </c>
      <c r="Q22" s="478">
        <f t="shared" si="2"/>
        <v>1</v>
      </c>
      <c r="R22" s="479"/>
      <c r="S22" s="480">
        <f t="shared" si="3"/>
        <v>0</v>
      </c>
      <c r="T22" s="481"/>
      <c r="U22" s="482">
        <f t="shared" si="4"/>
        <v>0</v>
      </c>
      <c r="V22" s="483"/>
      <c r="W22" s="482">
        <f t="shared" si="5"/>
        <v>0</v>
      </c>
      <c r="X22" s="482">
        <f t="shared" si="6"/>
        <v>0</v>
      </c>
      <c r="Y22" s="482">
        <f t="shared" si="7"/>
        <v>0</v>
      </c>
      <c r="Z22" s="484" t="e">
        <f t="shared" si="8"/>
        <v>#DIV/0!</v>
      </c>
      <c r="AA22" s="482">
        <f t="shared" si="9"/>
        <v>0</v>
      </c>
      <c r="AB22" s="485">
        <f t="shared" si="10"/>
        <v>0</v>
      </c>
      <c r="AC22" s="309"/>
      <c r="AD22" s="245"/>
      <c r="AE22" s="233"/>
      <c r="AF22" s="234"/>
      <c r="AG22" s="234"/>
      <c r="AH22" s="235"/>
      <c r="AI22" s="233"/>
      <c r="AJ22" s="235"/>
      <c r="AK22" s="60"/>
      <c r="AL22" s="117"/>
      <c r="AM22" s="60"/>
      <c r="AN22" s="60"/>
      <c r="AO22" s="291"/>
      <c r="AP22" s="296"/>
      <c r="AQ22" s="296"/>
      <c r="AR22" s="51"/>
      <c r="AT22" s="175"/>
      <c r="AU22" s="175"/>
    </row>
    <row r="23" spans="1:47" s="1" customFormat="1" ht="50.1" customHeight="1">
      <c r="A23" s="224">
        <v>10</v>
      </c>
      <c r="B23" s="224" t="s">
        <v>116</v>
      </c>
      <c r="C23" s="224" t="s">
        <v>117</v>
      </c>
      <c r="D23" s="246" t="s">
        <v>169</v>
      </c>
      <c r="E23" s="223" t="s">
        <v>169</v>
      </c>
      <c r="F23" s="224" t="s">
        <v>114</v>
      </c>
      <c r="G23" s="240" t="s">
        <v>114</v>
      </c>
      <c r="H23" s="234" t="s">
        <v>9</v>
      </c>
      <c r="I23" s="234"/>
      <c r="J23" s="234"/>
      <c r="K23" s="227">
        <v>106</v>
      </c>
      <c r="L23" s="227">
        <v>106</v>
      </c>
      <c r="M23" s="227" t="s">
        <v>102</v>
      </c>
      <c r="N23" s="228" t="s">
        <v>120</v>
      </c>
      <c r="O23" s="477" t="str">
        <f t="shared" si="0"/>
        <v>1</v>
      </c>
      <c r="P23" s="477" t="str">
        <f t="shared" si="1"/>
        <v>1</v>
      </c>
      <c r="Q23" s="478">
        <f t="shared" si="2"/>
        <v>1</v>
      </c>
      <c r="R23" s="479"/>
      <c r="S23" s="480">
        <f t="shared" si="3"/>
        <v>0</v>
      </c>
      <c r="T23" s="481"/>
      <c r="U23" s="482">
        <f t="shared" si="4"/>
        <v>0</v>
      </c>
      <c r="V23" s="483"/>
      <c r="W23" s="482">
        <f t="shared" si="5"/>
        <v>0</v>
      </c>
      <c r="X23" s="482">
        <f t="shared" si="6"/>
        <v>0</v>
      </c>
      <c r="Y23" s="482">
        <f t="shared" si="7"/>
        <v>0</v>
      </c>
      <c r="Z23" s="484" t="e">
        <f t="shared" si="8"/>
        <v>#DIV/0!</v>
      </c>
      <c r="AA23" s="482">
        <f t="shared" si="9"/>
        <v>0</v>
      </c>
      <c r="AB23" s="485">
        <f t="shared" si="10"/>
        <v>0</v>
      </c>
      <c r="AC23" s="309"/>
      <c r="AD23" s="245"/>
      <c r="AE23" s="247"/>
      <c r="AF23" s="234"/>
      <c r="AG23" s="234"/>
      <c r="AH23" s="235"/>
      <c r="AI23" s="233"/>
      <c r="AJ23" s="235"/>
      <c r="AK23" s="60"/>
      <c r="AL23" s="117"/>
      <c r="AM23" s="60"/>
      <c r="AN23" s="60"/>
      <c r="AO23" s="291"/>
      <c r="AP23" s="296"/>
      <c r="AQ23" s="296"/>
      <c r="AR23" s="51"/>
      <c r="AT23" s="175"/>
      <c r="AU23" s="175"/>
    </row>
    <row r="24" spans="1:47" s="1" customFormat="1" ht="50.1" customHeight="1">
      <c r="A24" s="224">
        <v>11</v>
      </c>
      <c r="B24" s="224" t="s">
        <v>116</v>
      </c>
      <c r="C24" s="224" t="s">
        <v>117</v>
      </c>
      <c r="D24" s="246" t="s">
        <v>170</v>
      </c>
      <c r="E24" s="223" t="s">
        <v>171</v>
      </c>
      <c r="F24" s="224" t="s">
        <v>114</v>
      </c>
      <c r="G24" s="240" t="s">
        <v>114</v>
      </c>
      <c r="H24" s="234" t="s">
        <v>9</v>
      </c>
      <c r="I24" s="234"/>
      <c r="J24" s="234"/>
      <c r="K24" s="227">
        <v>263</v>
      </c>
      <c r="L24" s="227">
        <v>263</v>
      </c>
      <c r="M24" s="227" t="s">
        <v>102</v>
      </c>
      <c r="N24" s="228" t="s">
        <v>172</v>
      </c>
      <c r="O24" s="477" t="str">
        <f t="shared" si="0"/>
        <v>3</v>
      </c>
      <c r="P24" s="477" t="str">
        <f t="shared" si="1"/>
        <v>10</v>
      </c>
      <c r="Q24" s="478">
        <f t="shared" si="2"/>
        <v>0.3</v>
      </c>
      <c r="R24" s="479"/>
      <c r="S24" s="480">
        <f t="shared" si="3"/>
        <v>0</v>
      </c>
      <c r="T24" s="481"/>
      <c r="U24" s="482">
        <f t="shared" si="4"/>
        <v>0</v>
      </c>
      <c r="V24" s="483"/>
      <c r="W24" s="482">
        <f t="shared" si="5"/>
        <v>0</v>
      </c>
      <c r="X24" s="482">
        <f t="shared" si="6"/>
        <v>0</v>
      </c>
      <c r="Y24" s="482">
        <f t="shared" si="7"/>
        <v>0</v>
      </c>
      <c r="Z24" s="484" t="e">
        <f t="shared" si="8"/>
        <v>#DIV/0!</v>
      </c>
      <c r="AA24" s="482">
        <f t="shared" si="9"/>
        <v>0</v>
      </c>
      <c r="AB24" s="485">
        <f t="shared" si="10"/>
        <v>0</v>
      </c>
      <c r="AC24" s="309"/>
      <c r="AD24" s="245"/>
      <c r="AE24" s="233"/>
      <c r="AF24" s="234"/>
      <c r="AG24" s="234"/>
      <c r="AH24" s="235"/>
      <c r="AI24" s="233"/>
      <c r="AJ24" s="235"/>
      <c r="AK24" s="60"/>
      <c r="AL24" s="117"/>
      <c r="AM24" s="60"/>
      <c r="AN24" s="60"/>
      <c r="AO24" s="291"/>
      <c r="AP24" s="296"/>
      <c r="AQ24" s="296"/>
      <c r="AR24" s="51"/>
      <c r="AT24" s="175"/>
      <c r="AU24" s="175"/>
    </row>
    <row r="25" spans="1:47" s="1" customFormat="1" ht="50.1" customHeight="1">
      <c r="A25" s="224"/>
      <c r="B25" s="224"/>
      <c r="C25" s="224"/>
      <c r="D25" s="246"/>
      <c r="E25" s="223"/>
      <c r="F25" s="224"/>
      <c r="G25" s="240"/>
      <c r="H25" s="234"/>
      <c r="I25" s="234"/>
      <c r="J25" s="234"/>
      <c r="K25" s="227"/>
      <c r="L25" s="227"/>
      <c r="M25" s="227" t="s">
        <v>131</v>
      </c>
      <c r="N25" s="228" t="s">
        <v>173</v>
      </c>
      <c r="O25" s="477" t="str">
        <f t="shared" si="0"/>
        <v>2.5</v>
      </c>
      <c r="P25" s="477" t="str">
        <f t="shared" si="1"/>
        <v>10</v>
      </c>
      <c r="Q25" s="478">
        <f t="shared" si="2"/>
        <v>0.25</v>
      </c>
      <c r="R25" s="479"/>
      <c r="S25" s="480">
        <f t="shared" si="3"/>
        <v>0</v>
      </c>
      <c r="T25" s="481"/>
      <c r="U25" s="482">
        <f t="shared" si="4"/>
        <v>0</v>
      </c>
      <c r="V25" s="483"/>
      <c r="W25" s="482">
        <f t="shared" si="5"/>
        <v>0</v>
      </c>
      <c r="X25" s="482">
        <f t="shared" si="6"/>
        <v>0</v>
      </c>
      <c r="Y25" s="482">
        <f t="shared" si="7"/>
        <v>0</v>
      </c>
      <c r="Z25" s="484" t="e">
        <f t="shared" si="8"/>
        <v>#DIV/0!</v>
      </c>
      <c r="AA25" s="482">
        <f t="shared" si="9"/>
        <v>0</v>
      </c>
      <c r="AB25" s="485">
        <f t="shared" si="10"/>
        <v>0</v>
      </c>
      <c r="AC25" s="309"/>
      <c r="AD25" s="245"/>
      <c r="AE25" s="233"/>
      <c r="AF25" s="234"/>
      <c r="AG25" s="234"/>
      <c r="AH25" s="235"/>
      <c r="AI25" s="233"/>
      <c r="AJ25" s="235"/>
      <c r="AK25" s="60"/>
      <c r="AL25" s="117"/>
      <c r="AM25" s="60"/>
      <c r="AN25" s="60"/>
      <c r="AO25" s="291"/>
      <c r="AP25" s="296"/>
      <c r="AQ25" s="296"/>
      <c r="AR25" s="51"/>
      <c r="AT25" s="175"/>
      <c r="AU25" s="175"/>
    </row>
    <row r="26" spans="1:47" ht="50.1" customHeight="1">
      <c r="A26" s="224"/>
      <c r="B26" s="224"/>
      <c r="C26" s="224"/>
      <c r="D26" s="223"/>
      <c r="E26" s="223"/>
      <c r="F26" s="224"/>
      <c r="G26" s="242"/>
      <c r="H26" s="271"/>
      <c r="I26" s="273"/>
      <c r="J26" s="273"/>
      <c r="K26" s="227"/>
      <c r="L26" s="227"/>
      <c r="M26" s="227" t="s">
        <v>131</v>
      </c>
      <c r="N26" s="228" t="s">
        <v>173</v>
      </c>
      <c r="O26" s="477" t="str">
        <f t="shared" si="0"/>
        <v>2.5</v>
      </c>
      <c r="P26" s="477" t="str">
        <f t="shared" si="1"/>
        <v>10</v>
      </c>
      <c r="Q26" s="478">
        <f t="shared" si="2"/>
        <v>0.25</v>
      </c>
      <c r="R26" s="479"/>
      <c r="S26" s="480">
        <f t="shared" si="3"/>
        <v>0</v>
      </c>
      <c r="T26" s="481"/>
      <c r="U26" s="482">
        <f t="shared" si="4"/>
        <v>0</v>
      </c>
      <c r="V26" s="483"/>
      <c r="W26" s="482">
        <f t="shared" si="5"/>
        <v>0</v>
      </c>
      <c r="X26" s="482">
        <f t="shared" si="6"/>
        <v>0</v>
      </c>
      <c r="Y26" s="482">
        <f t="shared" si="7"/>
        <v>0</v>
      </c>
      <c r="Z26" s="484" t="e">
        <f t="shared" si="8"/>
        <v>#DIV/0!</v>
      </c>
      <c r="AA26" s="482">
        <f t="shared" si="9"/>
        <v>0</v>
      </c>
      <c r="AB26" s="485">
        <f t="shared" si="10"/>
        <v>0</v>
      </c>
      <c r="AC26" s="309"/>
      <c r="AD26" s="245"/>
      <c r="AE26" s="233"/>
      <c r="AF26" s="234"/>
      <c r="AG26" s="234"/>
      <c r="AH26" s="235"/>
      <c r="AI26" s="233"/>
      <c r="AJ26" s="235"/>
      <c r="AK26" s="60"/>
      <c r="AL26" s="117"/>
      <c r="AM26" s="60"/>
      <c r="AN26" s="60"/>
      <c r="AO26" s="291"/>
      <c r="AP26" s="296"/>
      <c r="AQ26" s="296"/>
      <c r="AR26" s="51"/>
    </row>
    <row r="27" spans="1:47" s="1" customFormat="1" ht="50.1" customHeight="1">
      <c r="A27" s="224"/>
      <c r="B27" s="224"/>
      <c r="C27" s="224"/>
      <c r="D27" s="246"/>
      <c r="E27" s="223"/>
      <c r="F27" s="224"/>
      <c r="G27" s="240"/>
      <c r="H27" s="234"/>
      <c r="I27" s="234"/>
      <c r="J27" s="234"/>
      <c r="K27" s="227"/>
      <c r="L27" s="227"/>
      <c r="M27" s="227" t="s">
        <v>131</v>
      </c>
      <c r="N27" s="228" t="s">
        <v>174</v>
      </c>
      <c r="O27" s="477" t="str">
        <f t="shared" si="0"/>
        <v>1</v>
      </c>
      <c r="P27" s="477" t="str">
        <f t="shared" si="1"/>
        <v>10</v>
      </c>
      <c r="Q27" s="478">
        <f t="shared" si="2"/>
        <v>0.1</v>
      </c>
      <c r="R27" s="479"/>
      <c r="S27" s="480">
        <f t="shared" si="3"/>
        <v>0</v>
      </c>
      <c r="T27" s="481"/>
      <c r="U27" s="482">
        <f t="shared" si="4"/>
        <v>0</v>
      </c>
      <c r="V27" s="483"/>
      <c r="W27" s="482">
        <f t="shared" si="5"/>
        <v>0</v>
      </c>
      <c r="X27" s="482">
        <f t="shared" si="6"/>
        <v>0</v>
      </c>
      <c r="Y27" s="482">
        <f t="shared" si="7"/>
        <v>0</v>
      </c>
      <c r="Z27" s="484" t="e">
        <f t="shared" si="8"/>
        <v>#DIV/0!</v>
      </c>
      <c r="AA27" s="482">
        <f t="shared" si="9"/>
        <v>0</v>
      </c>
      <c r="AB27" s="485">
        <f t="shared" si="10"/>
        <v>0</v>
      </c>
      <c r="AC27" s="309"/>
      <c r="AD27" s="245"/>
      <c r="AE27" s="233"/>
      <c r="AF27" s="234"/>
      <c r="AG27" s="234"/>
      <c r="AH27" s="235"/>
      <c r="AI27" s="233"/>
      <c r="AJ27" s="235"/>
      <c r="AK27" s="60"/>
      <c r="AL27" s="117"/>
      <c r="AM27" s="60"/>
      <c r="AN27" s="60"/>
      <c r="AO27" s="291"/>
      <c r="AP27" s="296"/>
      <c r="AQ27" s="296"/>
      <c r="AR27" s="51"/>
      <c r="AT27" s="175"/>
      <c r="AU27" s="175"/>
    </row>
    <row r="28" spans="1:47" ht="50.1" customHeight="1">
      <c r="A28" s="224"/>
      <c r="B28" s="224"/>
      <c r="C28" s="224"/>
      <c r="D28" s="223"/>
      <c r="E28" s="223"/>
      <c r="F28" s="224"/>
      <c r="G28" s="242"/>
      <c r="H28" s="271"/>
      <c r="I28" s="273"/>
      <c r="J28" s="273"/>
      <c r="K28" s="227"/>
      <c r="L28" s="227"/>
      <c r="M28" s="227" t="s">
        <v>131</v>
      </c>
      <c r="N28" s="228" t="s">
        <v>174</v>
      </c>
      <c r="O28" s="477" t="str">
        <f t="shared" si="0"/>
        <v>1</v>
      </c>
      <c r="P28" s="477" t="str">
        <f t="shared" si="1"/>
        <v>10</v>
      </c>
      <c r="Q28" s="478">
        <f t="shared" si="2"/>
        <v>0.1</v>
      </c>
      <c r="R28" s="479"/>
      <c r="S28" s="480">
        <f t="shared" si="3"/>
        <v>0</v>
      </c>
      <c r="T28" s="481"/>
      <c r="U28" s="482">
        <f t="shared" si="4"/>
        <v>0</v>
      </c>
      <c r="V28" s="483"/>
      <c r="W28" s="482">
        <f t="shared" si="5"/>
        <v>0</v>
      </c>
      <c r="X28" s="482">
        <f t="shared" si="6"/>
        <v>0</v>
      </c>
      <c r="Y28" s="482">
        <f t="shared" si="7"/>
        <v>0</v>
      </c>
      <c r="Z28" s="484" t="e">
        <f t="shared" si="8"/>
        <v>#DIV/0!</v>
      </c>
      <c r="AA28" s="482">
        <f t="shared" si="9"/>
        <v>0</v>
      </c>
      <c r="AB28" s="485">
        <f t="shared" si="10"/>
        <v>0</v>
      </c>
      <c r="AC28" s="309"/>
      <c r="AD28" s="245"/>
      <c r="AE28" s="233"/>
      <c r="AF28" s="234"/>
      <c r="AG28" s="234"/>
      <c r="AH28" s="235"/>
      <c r="AI28" s="233"/>
      <c r="AJ28" s="235"/>
      <c r="AK28" s="60"/>
      <c r="AL28" s="117"/>
      <c r="AM28" s="60"/>
      <c r="AN28" s="60"/>
      <c r="AO28" s="291"/>
      <c r="AP28" s="296"/>
      <c r="AQ28" s="296"/>
      <c r="AR28" s="51"/>
    </row>
    <row r="29" spans="1:47" s="1" customFormat="1" ht="50.1" customHeight="1">
      <c r="A29" s="224">
        <v>12</v>
      </c>
      <c r="B29" s="224" t="s">
        <v>116</v>
      </c>
      <c r="C29" s="224" t="s">
        <v>117</v>
      </c>
      <c r="D29" s="246" t="s">
        <v>175</v>
      </c>
      <c r="E29" s="223" t="s">
        <v>175</v>
      </c>
      <c r="F29" s="224" t="s">
        <v>114</v>
      </c>
      <c r="G29" s="240" t="s">
        <v>114</v>
      </c>
      <c r="H29" s="234" t="s">
        <v>9</v>
      </c>
      <c r="I29" s="234"/>
      <c r="J29" s="234"/>
      <c r="K29" s="227">
        <v>33</v>
      </c>
      <c r="L29" s="227">
        <v>33</v>
      </c>
      <c r="M29" s="227" t="s">
        <v>102</v>
      </c>
      <c r="N29" s="228" t="s">
        <v>120</v>
      </c>
      <c r="O29" s="477" t="str">
        <f t="shared" si="0"/>
        <v>1</v>
      </c>
      <c r="P29" s="477" t="str">
        <f t="shared" si="1"/>
        <v>1</v>
      </c>
      <c r="Q29" s="478">
        <f t="shared" si="2"/>
        <v>1</v>
      </c>
      <c r="R29" s="479"/>
      <c r="S29" s="480">
        <f t="shared" si="3"/>
        <v>0</v>
      </c>
      <c r="T29" s="481"/>
      <c r="U29" s="482">
        <f t="shared" si="4"/>
        <v>0</v>
      </c>
      <c r="V29" s="483"/>
      <c r="W29" s="482">
        <f t="shared" si="5"/>
        <v>0</v>
      </c>
      <c r="X29" s="482">
        <f t="shared" si="6"/>
        <v>0</v>
      </c>
      <c r="Y29" s="482">
        <f t="shared" si="7"/>
        <v>0</v>
      </c>
      <c r="Z29" s="484" t="e">
        <f t="shared" si="8"/>
        <v>#DIV/0!</v>
      </c>
      <c r="AA29" s="482">
        <f t="shared" si="9"/>
        <v>0</v>
      </c>
      <c r="AB29" s="485">
        <f t="shared" si="10"/>
        <v>0</v>
      </c>
      <c r="AC29" s="309"/>
      <c r="AD29" s="245"/>
      <c r="AE29" s="272"/>
      <c r="AF29" s="234"/>
      <c r="AG29" s="234"/>
      <c r="AH29" s="235"/>
      <c r="AI29" s="233"/>
      <c r="AJ29" s="235"/>
      <c r="AK29" s="60"/>
      <c r="AL29" s="117"/>
      <c r="AM29" s="60"/>
      <c r="AN29" s="60"/>
      <c r="AO29" s="291"/>
      <c r="AP29" s="296"/>
      <c r="AQ29" s="296"/>
      <c r="AR29" s="51"/>
      <c r="AT29" s="175"/>
      <c r="AU29" s="175"/>
    </row>
    <row r="30" spans="1:47" s="1" customFormat="1" ht="50.1" customHeight="1">
      <c r="A30" s="224">
        <v>13</v>
      </c>
      <c r="B30" s="224" t="s">
        <v>116</v>
      </c>
      <c r="C30" s="224" t="s">
        <v>117</v>
      </c>
      <c r="D30" s="246" t="s">
        <v>176</v>
      </c>
      <c r="E30" s="223" t="s">
        <v>177</v>
      </c>
      <c r="F30" s="224" t="s">
        <v>114</v>
      </c>
      <c r="G30" s="240" t="s">
        <v>114</v>
      </c>
      <c r="H30" s="234" t="s">
        <v>9</v>
      </c>
      <c r="I30" s="234"/>
      <c r="J30" s="234"/>
      <c r="K30" s="227">
        <v>60</v>
      </c>
      <c r="L30" s="227">
        <v>60</v>
      </c>
      <c r="M30" s="227" t="s">
        <v>102</v>
      </c>
      <c r="N30" s="228" t="s">
        <v>172</v>
      </c>
      <c r="O30" s="477" t="str">
        <f t="shared" si="0"/>
        <v>3</v>
      </c>
      <c r="P30" s="477" t="str">
        <f t="shared" si="1"/>
        <v>10</v>
      </c>
      <c r="Q30" s="478">
        <f t="shared" si="2"/>
        <v>0.3</v>
      </c>
      <c r="R30" s="479"/>
      <c r="S30" s="480">
        <f t="shared" si="3"/>
        <v>0</v>
      </c>
      <c r="T30" s="481"/>
      <c r="U30" s="482">
        <f t="shared" si="4"/>
        <v>0</v>
      </c>
      <c r="V30" s="483"/>
      <c r="W30" s="482">
        <f t="shared" si="5"/>
        <v>0</v>
      </c>
      <c r="X30" s="482">
        <f t="shared" si="6"/>
        <v>0</v>
      </c>
      <c r="Y30" s="482">
        <f t="shared" si="7"/>
        <v>0</v>
      </c>
      <c r="Z30" s="484" t="e">
        <f t="shared" si="8"/>
        <v>#DIV/0!</v>
      </c>
      <c r="AA30" s="482">
        <f t="shared" si="9"/>
        <v>0</v>
      </c>
      <c r="AB30" s="485">
        <f t="shared" si="10"/>
        <v>0</v>
      </c>
      <c r="AC30" s="309"/>
      <c r="AD30" s="245"/>
      <c r="AE30" s="233"/>
      <c r="AF30" s="234"/>
      <c r="AG30" s="234"/>
      <c r="AH30" s="235"/>
      <c r="AI30" s="233"/>
      <c r="AJ30" s="235"/>
      <c r="AK30" s="60"/>
      <c r="AL30" s="117"/>
      <c r="AM30" s="60"/>
      <c r="AN30" s="60"/>
      <c r="AO30" s="291"/>
      <c r="AP30" s="296"/>
      <c r="AQ30" s="296"/>
      <c r="AR30" s="51"/>
      <c r="AT30" s="175"/>
      <c r="AU30" s="175"/>
    </row>
    <row r="31" spans="1:47" s="1" customFormat="1" ht="50.1" customHeight="1">
      <c r="A31" s="224"/>
      <c r="B31" s="224"/>
      <c r="C31" s="224"/>
      <c r="D31" s="246"/>
      <c r="E31" s="223"/>
      <c r="F31" s="224"/>
      <c r="G31" s="248"/>
      <c r="H31" s="273"/>
      <c r="I31" s="273"/>
      <c r="J31" s="273"/>
      <c r="K31" s="227"/>
      <c r="L31" s="227"/>
      <c r="M31" s="227" t="s">
        <v>131</v>
      </c>
      <c r="N31" s="228" t="s">
        <v>173</v>
      </c>
      <c r="O31" s="477" t="str">
        <f t="shared" si="0"/>
        <v>2.5</v>
      </c>
      <c r="P31" s="477" t="str">
        <f t="shared" si="1"/>
        <v>10</v>
      </c>
      <c r="Q31" s="478">
        <f t="shared" si="2"/>
        <v>0.25</v>
      </c>
      <c r="R31" s="479"/>
      <c r="S31" s="480">
        <f t="shared" si="3"/>
        <v>0</v>
      </c>
      <c r="T31" s="481"/>
      <c r="U31" s="482">
        <f t="shared" si="4"/>
        <v>0</v>
      </c>
      <c r="V31" s="483"/>
      <c r="W31" s="482">
        <f t="shared" si="5"/>
        <v>0</v>
      </c>
      <c r="X31" s="482">
        <f t="shared" si="6"/>
        <v>0</v>
      </c>
      <c r="Y31" s="482">
        <f t="shared" si="7"/>
        <v>0</v>
      </c>
      <c r="Z31" s="484" t="e">
        <f t="shared" si="8"/>
        <v>#DIV/0!</v>
      </c>
      <c r="AA31" s="482">
        <f t="shared" si="9"/>
        <v>0</v>
      </c>
      <c r="AB31" s="485">
        <f t="shared" si="10"/>
        <v>0</v>
      </c>
      <c r="AC31" s="309"/>
      <c r="AD31" s="245"/>
      <c r="AE31" s="247"/>
      <c r="AF31" s="234"/>
      <c r="AG31" s="234"/>
      <c r="AH31" s="235"/>
      <c r="AI31" s="233"/>
      <c r="AJ31" s="235"/>
      <c r="AK31" s="60"/>
      <c r="AL31" s="117"/>
      <c r="AM31" s="60"/>
      <c r="AN31" s="60"/>
      <c r="AO31" s="291"/>
      <c r="AP31" s="296"/>
      <c r="AQ31" s="296"/>
      <c r="AR31" s="51"/>
      <c r="AT31" s="175"/>
      <c r="AU31" s="175"/>
    </row>
    <row r="32" spans="1:47" ht="50.1" customHeight="1">
      <c r="A32" s="224"/>
      <c r="B32" s="224"/>
      <c r="C32" s="224"/>
      <c r="D32" s="223"/>
      <c r="E32" s="223"/>
      <c r="F32" s="224"/>
      <c r="G32" s="242"/>
      <c r="H32" s="234"/>
      <c r="I32" s="273"/>
      <c r="J32" s="273"/>
      <c r="K32" s="227"/>
      <c r="L32" s="227"/>
      <c r="M32" s="227" t="s">
        <v>131</v>
      </c>
      <c r="N32" s="228" t="s">
        <v>173</v>
      </c>
      <c r="O32" s="477" t="str">
        <f t="shared" si="0"/>
        <v>2.5</v>
      </c>
      <c r="P32" s="477" t="str">
        <f t="shared" si="1"/>
        <v>10</v>
      </c>
      <c r="Q32" s="478">
        <f t="shared" si="2"/>
        <v>0.25</v>
      </c>
      <c r="R32" s="479"/>
      <c r="S32" s="480">
        <f t="shared" ref="S32:S50" si="11">IFERROR(ROUNDDOWN(R32*L32*Q32,-1),0)</f>
        <v>0</v>
      </c>
      <c r="T32" s="481"/>
      <c r="U32" s="482">
        <f t="shared" ref="U32:U50" si="12">IFERROR(ROUNDDOWN(T32*L32*Q32,-1),0)</f>
        <v>0</v>
      </c>
      <c r="V32" s="483"/>
      <c r="W32" s="482">
        <f t="shared" si="5"/>
        <v>0</v>
      </c>
      <c r="X32" s="482">
        <f t="shared" si="6"/>
        <v>0</v>
      </c>
      <c r="Y32" s="482">
        <f t="shared" si="7"/>
        <v>0</v>
      </c>
      <c r="Z32" s="484" t="e">
        <f t="shared" si="8"/>
        <v>#DIV/0!</v>
      </c>
      <c r="AA32" s="482">
        <f t="shared" si="9"/>
        <v>0</v>
      </c>
      <c r="AB32" s="485">
        <f t="shared" si="10"/>
        <v>0</v>
      </c>
      <c r="AC32" s="309"/>
      <c r="AD32" s="245"/>
      <c r="AE32" s="233"/>
      <c r="AF32" s="234"/>
      <c r="AG32" s="234"/>
      <c r="AH32" s="235"/>
      <c r="AI32" s="233"/>
      <c r="AJ32" s="235"/>
      <c r="AK32" s="60"/>
      <c r="AL32" s="117"/>
      <c r="AM32" s="60"/>
      <c r="AN32" s="60"/>
      <c r="AO32" s="291"/>
      <c r="AP32" s="296"/>
      <c r="AQ32" s="296"/>
      <c r="AR32" s="51"/>
      <c r="AU32" s="175" t="s">
        <v>82</v>
      </c>
    </row>
    <row r="33" spans="1:47" ht="50.1" customHeight="1">
      <c r="A33" s="224"/>
      <c r="B33" s="224"/>
      <c r="C33" s="224"/>
      <c r="D33" s="223"/>
      <c r="E33" s="223"/>
      <c r="F33" s="224"/>
      <c r="G33" s="242"/>
      <c r="H33" s="271"/>
      <c r="I33" s="273"/>
      <c r="J33" s="273"/>
      <c r="K33" s="227"/>
      <c r="L33" s="227"/>
      <c r="M33" s="227" t="s">
        <v>131</v>
      </c>
      <c r="N33" s="228" t="s">
        <v>178</v>
      </c>
      <c r="O33" s="477" t="str">
        <f t="shared" si="0"/>
        <v xml:space="preserve"> 1</v>
      </c>
      <c r="P33" s="477" t="str">
        <f t="shared" si="1"/>
        <v>10</v>
      </c>
      <c r="Q33" s="478">
        <f t="shared" si="2"/>
        <v>0.1</v>
      </c>
      <c r="R33" s="479"/>
      <c r="S33" s="480">
        <f t="shared" si="11"/>
        <v>0</v>
      </c>
      <c r="T33" s="481"/>
      <c r="U33" s="482">
        <f t="shared" si="12"/>
        <v>0</v>
      </c>
      <c r="V33" s="483"/>
      <c r="W33" s="482">
        <f t="shared" si="5"/>
        <v>0</v>
      </c>
      <c r="X33" s="482">
        <f t="shared" si="6"/>
        <v>0</v>
      </c>
      <c r="Y33" s="482">
        <f t="shared" si="7"/>
        <v>0</v>
      </c>
      <c r="Z33" s="484" t="e">
        <f t="shared" si="8"/>
        <v>#DIV/0!</v>
      </c>
      <c r="AA33" s="482">
        <f t="shared" si="9"/>
        <v>0</v>
      </c>
      <c r="AB33" s="485">
        <f t="shared" si="10"/>
        <v>0</v>
      </c>
      <c r="AC33" s="309"/>
      <c r="AD33" s="245"/>
      <c r="AE33" s="233"/>
      <c r="AF33" s="234"/>
      <c r="AG33" s="234"/>
      <c r="AH33" s="235"/>
      <c r="AI33" s="233"/>
      <c r="AJ33" s="235"/>
      <c r="AK33" s="60"/>
      <c r="AL33" s="117"/>
      <c r="AM33" s="60"/>
      <c r="AN33" s="60"/>
      <c r="AO33" s="291"/>
      <c r="AP33" s="296"/>
      <c r="AQ33" s="296"/>
      <c r="AR33" s="51"/>
    </row>
    <row r="34" spans="1:47" s="1" customFormat="1" ht="50.1" customHeight="1">
      <c r="A34" s="224"/>
      <c r="B34" s="224"/>
      <c r="C34" s="224"/>
      <c r="D34" s="244"/>
      <c r="E34" s="223"/>
      <c r="F34" s="224"/>
      <c r="G34" s="240"/>
      <c r="H34" s="234"/>
      <c r="I34" s="234"/>
      <c r="J34" s="234"/>
      <c r="K34" s="227"/>
      <c r="L34" s="227"/>
      <c r="M34" s="227" t="s">
        <v>131</v>
      </c>
      <c r="N34" s="228" t="s">
        <v>174</v>
      </c>
      <c r="O34" s="477" t="str">
        <f t="shared" si="0"/>
        <v>1</v>
      </c>
      <c r="P34" s="477" t="str">
        <f t="shared" si="1"/>
        <v>10</v>
      </c>
      <c r="Q34" s="478">
        <f t="shared" si="2"/>
        <v>0.1</v>
      </c>
      <c r="R34" s="479"/>
      <c r="S34" s="480">
        <f t="shared" si="11"/>
        <v>0</v>
      </c>
      <c r="T34" s="481"/>
      <c r="U34" s="482">
        <f t="shared" si="12"/>
        <v>0</v>
      </c>
      <c r="V34" s="483"/>
      <c r="W34" s="482">
        <f t="shared" si="5"/>
        <v>0</v>
      </c>
      <c r="X34" s="482">
        <f t="shared" si="6"/>
        <v>0</v>
      </c>
      <c r="Y34" s="482">
        <f t="shared" si="7"/>
        <v>0</v>
      </c>
      <c r="Z34" s="484" t="e">
        <f t="shared" si="8"/>
        <v>#DIV/0!</v>
      </c>
      <c r="AA34" s="482">
        <f t="shared" si="9"/>
        <v>0</v>
      </c>
      <c r="AB34" s="485">
        <f t="shared" si="10"/>
        <v>0</v>
      </c>
      <c r="AC34" s="309"/>
      <c r="AD34" s="245"/>
      <c r="AE34" s="233"/>
      <c r="AF34" s="234"/>
      <c r="AG34" s="234"/>
      <c r="AH34" s="235"/>
      <c r="AI34" s="233"/>
      <c r="AJ34" s="235"/>
      <c r="AK34" s="60"/>
      <c r="AL34" s="117"/>
      <c r="AM34" s="60"/>
      <c r="AN34" s="60"/>
      <c r="AO34" s="291"/>
      <c r="AP34" s="296"/>
      <c r="AQ34" s="296"/>
      <c r="AR34" s="51"/>
      <c r="AT34" s="175"/>
      <c r="AU34" s="175"/>
    </row>
    <row r="35" spans="1:47" ht="50.1" customHeight="1">
      <c r="A35" s="224">
        <v>14</v>
      </c>
      <c r="B35" s="224" t="s">
        <v>116</v>
      </c>
      <c r="C35" s="224" t="s">
        <v>117</v>
      </c>
      <c r="D35" s="223" t="s">
        <v>179</v>
      </c>
      <c r="E35" s="223" t="s">
        <v>180</v>
      </c>
      <c r="F35" s="224" t="s">
        <v>114</v>
      </c>
      <c r="G35" s="242" t="s">
        <v>114</v>
      </c>
      <c r="H35" s="271" t="s">
        <v>9</v>
      </c>
      <c r="I35" s="273"/>
      <c r="J35" s="273"/>
      <c r="K35" s="227">
        <v>618</v>
      </c>
      <c r="L35" s="227">
        <v>618</v>
      </c>
      <c r="M35" s="227" t="s">
        <v>102</v>
      </c>
      <c r="N35" s="228" t="s">
        <v>181</v>
      </c>
      <c r="O35" s="477" t="str">
        <f t="shared" ref="O35:O50" si="13">IF(N35="1","1",LEFT(N35,FIND("/",N35)-1))</f>
        <v>10</v>
      </c>
      <c r="P35" s="477" t="str">
        <f t="shared" ref="P35:P50" si="14">IF(N35="1","1",RIGHT(N35,LEN(N35)-FIND("/",N35)))</f>
        <v>25</v>
      </c>
      <c r="Q35" s="478">
        <f t="shared" ref="Q35:Q50" si="15">O35/P35</f>
        <v>0.4</v>
      </c>
      <c r="R35" s="479"/>
      <c r="S35" s="480">
        <f t="shared" si="11"/>
        <v>0</v>
      </c>
      <c r="T35" s="481"/>
      <c r="U35" s="482">
        <f t="shared" si="12"/>
        <v>0</v>
      </c>
      <c r="V35" s="483"/>
      <c r="W35" s="482">
        <f t="shared" ref="W35:W50" si="16">IFERROR(ROUNDDOWN(V35*L35*Q35,-1),0)</f>
        <v>0</v>
      </c>
      <c r="X35" s="482">
        <f t="shared" ref="X35:X50" si="17">MAX(R35,T35,V35)</f>
        <v>0</v>
      </c>
      <c r="Y35" s="482">
        <f t="shared" ref="Y35:Y50" si="18">MIN(R35,T35,V35)</f>
        <v>0</v>
      </c>
      <c r="Z35" s="484" t="e">
        <f t="shared" ref="Z35:Z50" si="19">X35/Y35</f>
        <v>#DIV/0!</v>
      </c>
      <c r="AA35" s="482">
        <f t="shared" ref="AA35:AA50" si="20">IFERROR(AVERAGE(R35,T35,V35),0)</f>
        <v>0</v>
      </c>
      <c r="AB35" s="485">
        <f t="shared" ref="AB35:AB50" si="21">IFERROR(ROUNDDOWN(AA35*L35*Q35,-1),0)</f>
        <v>0</v>
      </c>
      <c r="AC35" s="309"/>
      <c r="AD35" s="245"/>
      <c r="AE35" s="233"/>
      <c r="AF35" s="234"/>
      <c r="AG35" s="234"/>
      <c r="AH35" s="235"/>
      <c r="AI35" s="233"/>
      <c r="AJ35" s="235"/>
      <c r="AK35" s="60"/>
      <c r="AL35" s="117"/>
      <c r="AM35" s="60"/>
      <c r="AN35" s="60"/>
      <c r="AO35" s="291"/>
      <c r="AP35" s="296"/>
      <c r="AQ35" s="296"/>
      <c r="AR35" s="51"/>
    </row>
    <row r="36" spans="1:47" s="1" customFormat="1" ht="50.1" customHeight="1">
      <c r="A36" s="224"/>
      <c r="B36" s="224"/>
      <c r="C36" s="224"/>
      <c r="D36" s="244"/>
      <c r="E36" s="223"/>
      <c r="F36" s="224"/>
      <c r="G36" s="240"/>
      <c r="H36" s="234"/>
      <c r="I36" s="234"/>
      <c r="J36" s="234"/>
      <c r="K36" s="227"/>
      <c r="L36" s="227"/>
      <c r="M36" s="227" t="s">
        <v>131</v>
      </c>
      <c r="N36" s="228" t="s">
        <v>182</v>
      </c>
      <c r="O36" s="477" t="str">
        <f t="shared" si="13"/>
        <v>6</v>
      </c>
      <c r="P36" s="477" t="str">
        <f t="shared" si="14"/>
        <v>25</v>
      </c>
      <c r="Q36" s="478">
        <f t="shared" si="15"/>
        <v>0.24</v>
      </c>
      <c r="R36" s="479"/>
      <c r="S36" s="480">
        <f t="shared" si="11"/>
        <v>0</v>
      </c>
      <c r="T36" s="481"/>
      <c r="U36" s="482">
        <f t="shared" si="12"/>
        <v>0</v>
      </c>
      <c r="V36" s="483"/>
      <c r="W36" s="482">
        <f t="shared" si="16"/>
        <v>0</v>
      </c>
      <c r="X36" s="482">
        <f t="shared" si="17"/>
        <v>0</v>
      </c>
      <c r="Y36" s="482">
        <f t="shared" si="18"/>
        <v>0</v>
      </c>
      <c r="Z36" s="484" t="e">
        <f t="shared" si="19"/>
        <v>#DIV/0!</v>
      </c>
      <c r="AA36" s="482">
        <f t="shared" si="20"/>
        <v>0</v>
      </c>
      <c r="AB36" s="485">
        <f t="shared" si="21"/>
        <v>0</v>
      </c>
      <c r="AC36" s="309"/>
      <c r="AD36" s="245"/>
      <c r="AE36" s="233"/>
      <c r="AF36" s="234"/>
      <c r="AG36" s="234"/>
      <c r="AH36" s="235"/>
      <c r="AI36" s="233"/>
      <c r="AJ36" s="235"/>
      <c r="AK36" s="60"/>
      <c r="AL36" s="117"/>
      <c r="AM36" s="60"/>
      <c r="AN36" s="60"/>
      <c r="AO36" s="291"/>
      <c r="AP36" s="296"/>
      <c r="AQ36" s="296"/>
      <c r="AR36" s="51"/>
      <c r="AT36" s="175"/>
      <c r="AU36" s="175"/>
    </row>
    <row r="37" spans="1:47" s="1" customFormat="1" ht="50.1" customHeight="1">
      <c r="A37" s="224"/>
      <c r="B37" s="224"/>
      <c r="C37" s="224"/>
      <c r="D37" s="246"/>
      <c r="E37" s="223"/>
      <c r="F37" s="224"/>
      <c r="G37" s="240"/>
      <c r="H37" s="234"/>
      <c r="I37" s="234"/>
      <c r="J37" s="234"/>
      <c r="K37" s="227"/>
      <c r="L37" s="227"/>
      <c r="M37" s="227" t="s">
        <v>131</v>
      </c>
      <c r="N37" s="228" t="s">
        <v>183</v>
      </c>
      <c r="O37" s="477" t="str">
        <f t="shared" si="13"/>
        <v>1</v>
      </c>
      <c r="P37" s="477" t="str">
        <f t="shared" si="14"/>
        <v>25</v>
      </c>
      <c r="Q37" s="478">
        <f t="shared" si="15"/>
        <v>0.04</v>
      </c>
      <c r="R37" s="479"/>
      <c r="S37" s="480">
        <f t="shared" si="11"/>
        <v>0</v>
      </c>
      <c r="T37" s="481"/>
      <c r="U37" s="482">
        <f t="shared" si="12"/>
        <v>0</v>
      </c>
      <c r="V37" s="483"/>
      <c r="W37" s="482">
        <f t="shared" si="16"/>
        <v>0</v>
      </c>
      <c r="X37" s="482">
        <f t="shared" si="17"/>
        <v>0</v>
      </c>
      <c r="Y37" s="482">
        <f t="shared" si="18"/>
        <v>0</v>
      </c>
      <c r="Z37" s="484" t="e">
        <f t="shared" si="19"/>
        <v>#DIV/0!</v>
      </c>
      <c r="AA37" s="482">
        <f t="shared" si="20"/>
        <v>0</v>
      </c>
      <c r="AB37" s="485">
        <f t="shared" si="21"/>
        <v>0</v>
      </c>
      <c r="AC37" s="309"/>
      <c r="AD37" s="245"/>
      <c r="AE37" s="247"/>
      <c r="AF37" s="234"/>
      <c r="AG37" s="234"/>
      <c r="AH37" s="235"/>
      <c r="AI37" s="233"/>
      <c r="AJ37" s="235"/>
      <c r="AK37" s="60"/>
      <c r="AL37" s="117"/>
      <c r="AM37" s="60"/>
      <c r="AN37" s="60"/>
      <c r="AO37" s="291"/>
      <c r="AP37" s="296"/>
      <c r="AQ37" s="296"/>
      <c r="AR37" s="51"/>
      <c r="AT37" s="175"/>
      <c r="AU37" s="175"/>
    </row>
    <row r="38" spans="1:47" s="1" customFormat="1" ht="50.1" customHeight="1">
      <c r="A38" s="224"/>
      <c r="B38" s="224"/>
      <c r="C38" s="224"/>
      <c r="D38" s="246"/>
      <c r="E38" s="223"/>
      <c r="F38" s="224"/>
      <c r="G38" s="240"/>
      <c r="H38" s="234"/>
      <c r="I38" s="234"/>
      <c r="J38" s="234"/>
      <c r="K38" s="227"/>
      <c r="L38" s="227"/>
      <c r="M38" s="227" t="s">
        <v>131</v>
      </c>
      <c r="N38" s="228" t="s">
        <v>184</v>
      </c>
      <c r="O38" s="477" t="str">
        <f t="shared" si="13"/>
        <v>4</v>
      </c>
      <c r="P38" s="477" t="str">
        <f t="shared" si="14"/>
        <v>25</v>
      </c>
      <c r="Q38" s="478">
        <f t="shared" si="15"/>
        <v>0.16</v>
      </c>
      <c r="R38" s="479"/>
      <c r="S38" s="480">
        <f t="shared" si="11"/>
        <v>0</v>
      </c>
      <c r="T38" s="481"/>
      <c r="U38" s="482">
        <f t="shared" si="12"/>
        <v>0</v>
      </c>
      <c r="V38" s="483"/>
      <c r="W38" s="482">
        <f t="shared" si="16"/>
        <v>0</v>
      </c>
      <c r="X38" s="482">
        <f t="shared" si="17"/>
        <v>0</v>
      </c>
      <c r="Y38" s="482">
        <f t="shared" si="18"/>
        <v>0</v>
      </c>
      <c r="Z38" s="484" t="e">
        <f t="shared" si="19"/>
        <v>#DIV/0!</v>
      </c>
      <c r="AA38" s="482">
        <f t="shared" si="20"/>
        <v>0</v>
      </c>
      <c r="AB38" s="485">
        <f t="shared" si="21"/>
        <v>0</v>
      </c>
      <c r="AC38" s="309"/>
      <c r="AD38" s="245"/>
      <c r="AE38" s="247"/>
      <c r="AF38" s="234"/>
      <c r="AG38" s="234"/>
      <c r="AH38" s="235"/>
      <c r="AI38" s="233"/>
      <c r="AJ38" s="235"/>
      <c r="AK38" s="60"/>
      <c r="AL38" s="117"/>
      <c r="AM38" s="60"/>
      <c r="AN38" s="60"/>
      <c r="AO38" s="291"/>
      <c r="AP38" s="296"/>
      <c r="AQ38" s="296"/>
      <c r="AR38" s="51"/>
      <c r="AT38" s="175"/>
      <c r="AU38" s="175"/>
    </row>
    <row r="39" spans="1:47" ht="50.1" customHeight="1">
      <c r="A39" s="224"/>
      <c r="B39" s="224"/>
      <c r="C39" s="224"/>
      <c r="D39" s="223"/>
      <c r="E39" s="223"/>
      <c r="F39" s="224"/>
      <c r="G39" s="242"/>
      <c r="H39" s="271"/>
      <c r="I39" s="273"/>
      <c r="J39" s="273"/>
      <c r="K39" s="227"/>
      <c r="L39" s="227"/>
      <c r="M39" s="227" t="s">
        <v>131</v>
      </c>
      <c r="N39" s="228" t="s">
        <v>184</v>
      </c>
      <c r="O39" s="477" t="str">
        <f t="shared" si="13"/>
        <v>4</v>
      </c>
      <c r="P39" s="477" t="str">
        <f t="shared" si="14"/>
        <v>25</v>
      </c>
      <c r="Q39" s="478">
        <f t="shared" si="15"/>
        <v>0.16</v>
      </c>
      <c r="R39" s="479"/>
      <c r="S39" s="480">
        <f t="shared" si="11"/>
        <v>0</v>
      </c>
      <c r="T39" s="481"/>
      <c r="U39" s="482">
        <f t="shared" si="12"/>
        <v>0</v>
      </c>
      <c r="V39" s="483"/>
      <c r="W39" s="482">
        <f t="shared" si="16"/>
        <v>0</v>
      </c>
      <c r="X39" s="482">
        <f t="shared" si="17"/>
        <v>0</v>
      </c>
      <c r="Y39" s="482">
        <f t="shared" si="18"/>
        <v>0</v>
      </c>
      <c r="Z39" s="484" t="e">
        <f t="shared" si="19"/>
        <v>#DIV/0!</v>
      </c>
      <c r="AA39" s="482">
        <f t="shared" si="20"/>
        <v>0</v>
      </c>
      <c r="AB39" s="485">
        <f t="shared" si="21"/>
        <v>0</v>
      </c>
      <c r="AC39" s="309"/>
      <c r="AD39" s="245"/>
      <c r="AE39" s="233"/>
      <c r="AF39" s="234"/>
      <c r="AG39" s="234"/>
      <c r="AH39" s="235"/>
      <c r="AI39" s="233"/>
      <c r="AJ39" s="235"/>
      <c r="AK39" s="60"/>
      <c r="AL39" s="117"/>
      <c r="AM39" s="60"/>
      <c r="AN39" s="60"/>
      <c r="AO39" s="291"/>
      <c r="AP39" s="296"/>
      <c r="AQ39" s="296"/>
      <c r="AR39" s="51"/>
    </row>
    <row r="40" spans="1:47" s="1" customFormat="1" ht="50.1" customHeight="1">
      <c r="A40" s="224">
        <v>15</v>
      </c>
      <c r="B40" s="224" t="s">
        <v>116</v>
      </c>
      <c r="C40" s="224" t="s">
        <v>117</v>
      </c>
      <c r="D40" s="244" t="s">
        <v>185</v>
      </c>
      <c r="E40" s="223" t="s">
        <v>186</v>
      </c>
      <c r="F40" s="224" t="s">
        <v>114</v>
      </c>
      <c r="G40" s="240" t="s">
        <v>114</v>
      </c>
      <c r="H40" s="234" t="s">
        <v>162</v>
      </c>
      <c r="I40" s="234"/>
      <c r="J40" s="234"/>
      <c r="K40" s="227">
        <v>557</v>
      </c>
      <c r="L40" s="227">
        <v>557</v>
      </c>
      <c r="M40" s="227" t="s">
        <v>102</v>
      </c>
      <c r="N40" s="228" t="s">
        <v>113</v>
      </c>
      <c r="O40" s="477" t="str">
        <f t="shared" si="13"/>
        <v>1</v>
      </c>
      <c r="P40" s="477" t="str">
        <f t="shared" si="14"/>
        <v>2</v>
      </c>
      <c r="Q40" s="478">
        <f t="shared" si="15"/>
        <v>0.5</v>
      </c>
      <c r="R40" s="479"/>
      <c r="S40" s="480">
        <f t="shared" si="11"/>
        <v>0</v>
      </c>
      <c r="T40" s="481"/>
      <c r="U40" s="482">
        <f t="shared" si="12"/>
        <v>0</v>
      </c>
      <c r="V40" s="483"/>
      <c r="W40" s="482">
        <f t="shared" si="16"/>
        <v>0</v>
      </c>
      <c r="X40" s="482">
        <f t="shared" si="17"/>
        <v>0</v>
      </c>
      <c r="Y40" s="482">
        <f t="shared" si="18"/>
        <v>0</v>
      </c>
      <c r="Z40" s="484" t="e">
        <f t="shared" si="19"/>
        <v>#DIV/0!</v>
      </c>
      <c r="AA40" s="482">
        <f t="shared" si="20"/>
        <v>0</v>
      </c>
      <c r="AB40" s="485">
        <f t="shared" si="21"/>
        <v>0</v>
      </c>
      <c r="AC40" s="309"/>
      <c r="AD40" s="245"/>
      <c r="AE40" s="233"/>
      <c r="AF40" s="234"/>
      <c r="AG40" s="234"/>
      <c r="AH40" s="235"/>
      <c r="AI40" s="233"/>
      <c r="AJ40" s="235"/>
      <c r="AK40" s="60"/>
      <c r="AL40" s="117"/>
      <c r="AM40" s="60"/>
      <c r="AN40" s="60"/>
      <c r="AO40" s="291"/>
      <c r="AP40" s="296"/>
      <c r="AQ40" s="296"/>
      <c r="AR40" s="51"/>
      <c r="AT40" s="175"/>
      <c r="AU40" s="175"/>
    </row>
    <row r="41" spans="1:47" ht="50.1" customHeight="1">
      <c r="A41" s="224"/>
      <c r="B41" s="224"/>
      <c r="C41" s="224"/>
      <c r="D41" s="223"/>
      <c r="E41" s="223"/>
      <c r="F41" s="224"/>
      <c r="G41" s="242"/>
      <c r="H41" s="271"/>
      <c r="I41" s="273"/>
      <c r="J41" s="273"/>
      <c r="K41" s="227"/>
      <c r="L41" s="227"/>
      <c r="M41" s="227" t="s">
        <v>131</v>
      </c>
      <c r="N41" s="228" t="s">
        <v>113</v>
      </c>
      <c r="O41" s="477" t="str">
        <f t="shared" si="13"/>
        <v>1</v>
      </c>
      <c r="P41" s="477" t="str">
        <f t="shared" si="14"/>
        <v>2</v>
      </c>
      <c r="Q41" s="478">
        <f t="shared" si="15"/>
        <v>0.5</v>
      </c>
      <c r="R41" s="479"/>
      <c r="S41" s="480">
        <f t="shared" si="11"/>
        <v>0</v>
      </c>
      <c r="T41" s="481"/>
      <c r="U41" s="482">
        <f t="shared" si="12"/>
        <v>0</v>
      </c>
      <c r="V41" s="483"/>
      <c r="W41" s="482">
        <f t="shared" si="16"/>
        <v>0</v>
      </c>
      <c r="X41" s="482">
        <f t="shared" si="17"/>
        <v>0</v>
      </c>
      <c r="Y41" s="482">
        <f t="shared" si="18"/>
        <v>0</v>
      </c>
      <c r="Z41" s="484" t="e">
        <f t="shared" si="19"/>
        <v>#DIV/0!</v>
      </c>
      <c r="AA41" s="482">
        <f t="shared" si="20"/>
        <v>0</v>
      </c>
      <c r="AB41" s="485">
        <f t="shared" si="21"/>
        <v>0</v>
      </c>
      <c r="AC41" s="309"/>
      <c r="AD41" s="245"/>
      <c r="AE41" s="233"/>
      <c r="AF41" s="234"/>
      <c r="AG41" s="234"/>
      <c r="AH41" s="235"/>
      <c r="AI41" s="233"/>
      <c r="AJ41" s="235"/>
      <c r="AK41" s="60"/>
      <c r="AL41" s="117"/>
      <c r="AM41" s="60"/>
      <c r="AN41" s="60"/>
      <c r="AO41" s="291"/>
      <c r="AP41" s="296"/>
      <c r="AQ41" s="296"/>
      <c r="AR41" s="51"/>
    </row>
    <row r="42" spans="1:47" s="1" customFormat="1" ht="50.1" customHeight="1">
      <c r="A42" s="224">
        <v>16</v>
      </c>
      <c r="B42" s="224" t="s">
        <v>116</v>
      </c>
      <c r="C42" s="224" t="s">
        <v>117</v>
      </c>
      <c r="D42" s="244" t="s">
        <v>187</v>
      </c>
      <c r="E42" s="223" t="s">
        <v>188</v>
      </c>
      <c r="F42" s="224" t="s">
        <v>114</v>
      </c>
      <c r="G42" s="240" t="s">
        <v>114</v>
      </c>
      <c r="H42" s="234" t="s">
        <v>0</v>
      </c>
      <c r="I42" s="234"/>
      <c r="J42" s="234"/>
      <c r="K42" s="227">
        <v>159</v>
      </c>
      <c r="L42" s="227">
        <v>159</v>
      </c>
      <c r="M42" s="227" t="s">
        <v>102</v>
      </c>
      <c r="N42" s="228" t="s">
        <v>189</v>
      </c>
      <c r="O42" s="477" t="str">
        <f t="shared" si="13"/>
        <v>6</v>
      </c>
      <c r="P42" s="477" t="str">
        <f t="shared" si="14"/>
        <v>31</v>
      </c>
      <c r="Q42" s="478">
        <f t="shared" si="15"/>
        <v>0.19354838709677419</v>
      </c>
      <c r="R42" s="479"/>
      <c r="S42" s="480">
        <f t="shared" si="11"/>
        <v>0</v>
      </c>
      <c r="T42" s="481"/>
      <c r="U42" s="482">
        <f t="shared" si="12"/>
        <v>0</v>
      </c>
      <c r="V42" s="483"/>
      <c r="W42" s="482">
        <f t="shared" si="16"/>
        <v>0</v>
      </c>
      <c r="X42" s="482">
        <f t="shared" si="17"/>
        <v>0</v>
      </c>
      <c r="Y42" s="482">
        <f t="shared" si="18"/>
        <v>0</v>
      </c>
      <c r="Z42" s="484" t="e">
        <f t="shared" si="19"/>
        <v>#DIV/0!</v>
      </c>
      <c r="AA42" s="482">
        <f t="shared" si="20"/>
        <v>0</v>
      </c>
      <c r="AB42" s="485">
        <f t="shared" si="21"/>
        <v>0</v>
      </c>
      <c r="AC42" s="309"/>
      <c r="AD42" s="245"/>
      <c r="AE42" s="233"/>
      <c r="AF42" s="234"/>
      <c r="AG42" s="234"/>
      <c r="AH42" s="235"/>
      <c r="AI42" s="233"/>
      <c r="AJ42" s="235"/>
      <c r="AK42" s="60"/>
      <c r="AL42" s="117"/>
      <c r="AM42" s="60"/>
      <c r="AN42" s="60"/>
      <c r="AO42" s="291"/>
      <c r="AP42" s="296"/>
      <c r="AQ42" s="296"/>
      <c r="AR42" s="51"/>
      <c r="AT42" s="175"/>
      <c r="AU42" s="175"/>
    </row>
    <row r="43" spans="1:47" s="1" customFormat="1" ht="50.1" customHeight="1">
      <c r="A43" s="224"/>
      <c r="B43" s="224"/>
      <c r="C43" s="224"/>
      <c r="D43" s="246"/>
      <c r="E43" s="223"/>
      <c r="F43" s="224"/>
      <c r="G43" s="240"/>
      <c r="H43" s="234"/>
      <c r="I43" s="234"/>
      <c r="J43" s="234"/>
      <c r="K43" s="227"/>
      <c r="L43" s="227"/>
      <c r="M43" s="227" t="s">
        <v>131</v>
      </c>
      <c r="N43" s="228" t="s">
        <v>190</v>
      </c>
      <c r="O43" s="477" t="str">
        <f t="shared" si="13"/>
        <v>25</v>
      </c>
      <c r="P43" s="477" t="str">
        <f t="shared" si="14"/>
        <v>31</v>
      </c>
      <c r="Q43" s="478">
        <f t="shared" si="15"/>
        <v>0.80645161290322576</v>
      </c>
      <c r="R43" s="479"/>
      <c r="S43" s="480">
        <f t="shared" si="11"/>
        <v>0</v>
      </c>
      <c r="T43" s="481"/>
      <c r="U43" s="482">
        <f t="shared" si="12"/>
        <v>0</v>
      </c>
      <c r="V43" s="483"/>
      <c r="W43" s="482">
        <f t="shared" si="16"/>
        <v>0</v>
      </c>
      <c r="X43" s="482">
        <f t="shared" si="17"/>
        <v>0</v>
      </c>
      <c r="Y43" s="482">
        <f t="shared" si="18"/>
        <v>0</v>
      </c>
      <c r="Z43" s="484" t="e">
        <f t="shared" si="19"/>
        <v>#DIV/0!</v>
      </c>
      <c r="AA43" s="482">
        <f t="shared" si="20"/>
        <v>0</v>
      </c>
      <c r="AB43" s="485">
        <f t="shared" si="21"/>
        <v>0</v>
      </c>
      <c r="AC43" s="309"/>
      <c r="AD43" s="245"/>
      <c r="AE43" s="247"/>
      <c r="AF43" s="234"/>
      <c r="AG43" s="234"/>
      <c r="AH43" s="235"/>
      <c r="AI43" s="233"/>
      <c r="AJ43" s="235"/>
      <c r="AK43" s="60"/>
      <c r="AL43" s="117"/>
      <c r="AM43" s="60"/>
      <c r="AN43" s="60"/>
      <c r="AO43" s="291"/>
      <c r="AP43" s="296"/>
      <c r="AQ43" s="296"/>
      <c r="AR43" s="51"/>
      <c r="AT43" s="175"/>
      <c r="AU43" s="175"/>
    </row>
    <row r="44" spans="1:47" ht="50.1" customHeight="1">
      <c r="A44" s="224">
        <v>17</v>
      </c>
      <c r="B44" s="224" t="s">
        <v>116</v>
      </c>
      <c r="C44" s="224" t="s">
        <v>117</v>
      </c>
      <c r="D44" s="223" t="s">
        <v>191</v>
      </c>
      <c r="E44" s="223" t="s">
        <v>192</v>
      </c>
      <c r="F44" s="224" t="s">
        <v>114</v>
      </c>
      <c r="G44" s="242" t="s">
        <v>114</v>
      </c>
      <c r="H44" s="271" t="s">
        <v>0</v>
      </c>
      <c r="I44" s="273"/>
      <c r="J44" s="273"/>
      <c r="K44" s="227">
        <v>5</v>
      </c>
      <c r="L44" s="227">
        <v>5</v>
      </c>
      <c r="M44" s="227" t="s">
        <v>102</v>
      </c>
      <c r="N44" s="228" t="s">
        <v>189</v>
      </c>
      <c r="O44" s="477" t="str">
        <f t="shared" si="13"/>
        <v>6</v>
      </c>
      <c r="P44" s="477" t="str">
        <f t="shared" si="14"/>
        <v>31</v>
      </c>
      <c r="Q44" s="478">
        <f t="shared" si="15"/>
        <v>0.19354838709677419</v>
      </c>
      <c r="R44" s="479"/>
      <c r="S44" s="480">
        <f t="shared" si="11"/>
        <v>0</v>
      </c>
      <c r="T44" s="481"/>
      <c r="U44" s="482">
        <f t="shared" si="12"/>
        <v>0</v>
      </c>
      <c r="V44" s="483"/>
      <c r="W44" s="482">
        <f t="shared" si="16"/>
        <v>0</v>
      </c>
      <c r="X44" s="482">
        <f t="shared" si="17"/>
        <v>0</v>
      </c>
      <c r="Y44" s="482">
        <f t="shared" si="18"/>
        <v>0</v>
      </c>
      <c r="Z44" s="484" t="e">
        <f t="shared" si="19"/>
        <v>#DIV/0!</v>
      </c>
      <c r="AA44" s="482">
        <f t="shared" si="20"/>
        <v>0</v>
      </c>
      <c r="AB44" s="485">
        <f t="shared" si="21"/>
        <v>0</v>
      </c>
      <c r="AC44" s="309"/>
      <c r="AD44" s="245"/>
      <c r="AE44" s="233"/>
      <c r="AF44" s="234"/>
      <c r="AG44" s="234"/>
      <c r="AH44" s="235"/>
      <c r="AI44" s="233"/>
      <c r="AJ44" s="235"/>
      <c r="AK44" s="60"/>
      <c r="AL44" s="117"/>
      <c r="AM44" s="60"/>
      <c r="AN44" s="60"/>
      <c r="AO44" s="291"/>
      <c r="AP44" s="296"/>
      <c r="AQ44" s="296"/>
      <c r="AR44" s="51"/>
    </row>
    <row r="45" spans="1:47" s="1" customFormat="1" ht="50.1" customHeight="1">
      <c r="A45" s="224"/>
      <c r="B45" s="224"/>
      <c r="C45" s="224"/>
      <c r="D45" s="244"/>
      <c r="E45" s="223"/>
      <c r="F45" s="224"/>
      <c r="G45" s="240"/>
      <c r="H45" s="234"/>
      <c r="I45" s="234"/>
      <c r="J45" s="234"/>
      <c r="K45" s="227"/>
      <c r="L45" s="227"/>
      <c r="M45" s="227" t="s">
        <v>131</v>
      </c>
      <c r="N45" s="228" t="s">
        <v>190</v>
      </c>
      <c r="O45" s="477" t="str">
        <f t="shared" si="13"/>
        <v>25</v>
      </c>
      <c r="P45" s="477" t="str">
        <f t="shared" si="14"/>
        <v>31</v>
      </c>
      <c r="Q45" s="478">
        <f t="shared" si="15"/>
        <v>0.80645161290322576</v>
      </c>
      <c r="R45" s="479"/>
      <c r="S45" s="480">
        <f t="shared" si="11"/>
        <v>0</v>
      </c>
      <c r="T45" s="481"/>
      <c r="U45" s="482">
        <f t="shared" si="12"/>
        <v>0</v>
      </c>
      <c r="V45" s="483"/>
      <c r="W45" s="482">
        <f t="shared" si="16"/>
        <v>0</v>
      </c>
      <c r="X45" s="482">
        <f t="shared" si="17"/>
        <v>0</v>
      </c>
      <c r="Y45" s="482">
        <f t="shared" si="18"/>
        <v>0</v>
      </c>
      <c r="Z45" s="484" t="e">
        <f t="shared" si="19"/>
        <v>#DIV/0!</v>
      </c>
      <c r="AA45" s="482">
        <f t="shared" si="20"/>
        <v>0</v>
      </c>
      <c r="AB45" s="485">
        <f t="shared" si="21"/>
        <v>0</v>
      </c>
      <c r="AC45" s="309"/>
      <c r="AD45" s="245"/>
      <c r="AE45" s="233"/>
      <c r="AF45" s="234"/>
      <c r="AG45" s="234"/>
      <c r="AH45" s="235"/>
      <c r="AI45" s="233"/>
      <c r="AJ45" s="235"/>
      <c r="AK45" s="60"/>
      <c r="AL45" s="117"/>
      <c r="AM45" s="60"/>
      <c r="AN45" s="60"/>
      <c r="AO45" s="291"/>
      <c r="AP45" s="296"/>
      <c r="AQ45" s="296"/>
      <c r="AR45" s="51"/>
      <c r="AT45" s="175"/>
      <c r="AU45" s="175"/>
    </row>
    <row r="46" spans="1:47" ht="50.1" customHeight="1">
      <c r="A46" s="224">
        <v>18</v>
      </c>
      <c r="B46" s="224" t="s">
        <v>116</v>
      </c>
      <c r="C46" s="224" t="s">
        <v>117</v>
      </c>
      <c r="D46" s="223" t="s">
        <v>193</v>
      </c>
      <c r="E46" s="223" t="s">
        <v>193</v>
      </c>
      <c r="F46" s="224" t="s">
        <v>167</v>
      </c>
      <c r="G46" s="242" t="s">
        <v>167</v>
      </c>
      <c r="H46" s="271" t="s">
        <v>0</v>
      </c>
      <c r="I46" s="273"/>
      <c r="J46" s="273"/>
      <c r="K46" s="227">
        <v>2</v>
      </c>
      <c r="L46" s="227">
        <v>2</v>
      </c>
      <c r="M46" s="227" t="s">
        <v>102</v>
      </c>
      <c r="N46" s="228" t="s">
        <v>120</v>
      </c>
      <c r="O46" s="477" t="str">
        <f t="shared" si="13"/>
        <v>1</v>
      </c>
      <c r="P46" s="477" t="str">
        <f t="shared" si="14"/>
        <v>1</v>
      </c>
      <c r="Q46" s="478">
        <f t="shared" si="15"/>
        <v>1</v>
      </c>
      <c r="R46" s="479"/>
      <c r="S46" s="480">
        <f t="shared" si="11"/>
        <v>0</v>
      </c>
      <c r="T46" s="481"/>
      <c r="U46" s="482">
        <f t="shared" si="12"/>
        <v>0</v>
      </c>
      <c r="V46" s="483"/>
      <c r="W46" s="482">
        <f t="shared" si="16"/>
        <v>0</v>
      </c>
      <c r="X46" s="482">
        <f t="shared" si="17"/>
        <v>0</v>
      </c>
      <c r="Y46" s="482">
        <f t="shared" si="18"/>
        <v>0</v>
      </c>
      <c r="Z46" s="484" t="e">
        <f t="shared" si="19"/>
        <v>#DIV/0!</v>
      </c>
      <c r="AA46" s="482">
        <f t="shared" si="20"/>
        <v>0</v>
      </c>
      <c r="AB46" s="485">
        <f t="shared" si="21"/>
        <v>0</v>
      </c>
      <c r="AC46" s="309"/>
      <c r="AD46" s="245"/>
      <c r="AE46" s="233"/>
      <c r="AF46" s="234"/>
      <c r="AG46" s="234"/>
      <c r="AH46" s="235"/>
      <c r="AI46" s="233"/>
      <c r="AJ46" s="235"/>
      <c r="AK46" s="60"/>
      <c r="AL46" s="117"/>
      <c r="AM46" s="60"/>
      <c r="AN46" s="60"/>
      <c r="AO46" s="291"/>
      <c r="AP46" s="296"/>
      <c r="AQ46" s="296"/>
      <c r="AR46" s="51"/>
    </row>
    <row r="47" spans="1:47" s="1" customFormat="1" ht="50.1" customHeight="1">
      <c r="A47" s="224">
        <v>19</v>
      </c>
      <c r="B47" s="224" t="s">
        <v>116</v>
      </c>
      <c r="C47" s="224" t="s">
        <v>117</v>
      </c>
      <c r="D47" s="244" t="s">
        <v>194</v>
      </c>
      <c r="E47" s="223" t="s">
        <v>194</v>
      </c>
      <c r="F47" s="224" t="s">
        <v>114</v>
      </c>
      <c r="G47" s="240" t="s">
        <v>114</v>
      </c>
      <c r="H47" s="234" t="s">
        <v>0</v>
      </c>
      <c r="I47" s="234"/>
      <c r="J47" s="234"/>
      <c r="K47" s="227">
        <v>244</v>
      </c>
      <c r="L47" s="227">
        <v>244</v>
      </c>
      <c r="M47" s="227" t="s">
        <v>102</v>
      </c>
      <c r="N47" s="228" t="s">
        <v>195</v>
      </c>
      <c r="O47" s="477" t="str">
        <f t="shared" si="13"/>
        <v>12</v>
      </c>
      <c r="P47" s="477" t="str">
        <f t="shared" si="14"/>
        <v>62</v>
      </c>
      <c r="Q47" s="478">
        <f t="shared" si="15"/>
        <v>0.19354838709677419</v>
      </c>
      <c r="R47" s="479"/>
      <c r="S47" s="480">
        <f t="shared" si="11"/>
        <v>0</v>
      </c>
      <c r="T47" s="481"/>
      <c r="U47" s="482">
        <f t="shared" si="12"/>
        <v>0</v>
      </c>
      <c r="V47" s="483"/>
      <c r="W47" s="482">
        <f t="shared" si="16"/>
        <v>0</v>
      </c>
      <c r="X47" s="482">
        <f t="shared" si="17"/>
        <v>0</v>
      </c>
      <c r="Y47" s="482">
        <f t="shared" si="18"/>
        <v>0</v>
      </c>
      <c r="Z47" s="484" t="e">
        <f t="shared" si="19"/>
        <v>#DIV/0!</v>
      </c>
      <c r="AA47" s="482">
        <f t="shared" si="20"/>
        <v>0</v>
      </c>
      <c r="AB47" s="485">
        <f t="shared" si="21"/>
        <v>0</v>
      </c>
      <c r="AC47" s="309"/>
      <c r="AD47" s="245"/>
      <c r="AE47" s="233"/>
      <c r="AF47" s="234"/>
      <c r="AG47" s="234"/>
      <c r="AH47" s="235"/>
      <c r="AI47" s="233"/>
      <c r="AJ47" s="235"/>
      <c r="AK47" s="60"/>
      <c r="AL47" s="117"/>
      <c r="AM47" s="60"/>
      <c r="AN47" s="60"/>
      <c r="AO47" s="291"/>
      <c r="AP47" s="296"/>
      <c r="AQ47" s="296"/>
      <c r="AR47" s="51"/>
      <c r="AT47" s="175"/>
      <c r="AU47" s="175"/>
    </row>
    <row r="48" spans="1:47" s="1" customFormat="1" ht="50.1" customHeight="1">
      <c r="A48" s="224"/>
      <c r="B48" s="224"/>
      <c r="C48" s="224"/>
      <c r="D48" s="246"/>
      <c r="E48" s="223"/>
      <c r="F48" s="224"/>
      <c r="G48" s="240"/>
      <c r="H48" s="234"/>
      <c r="I48" s="234"/>
      <c r="J48" s="234"/>
      <c r="K48" s="227"/>
      <c r="L48" s="227"/>
      <c r="M48" s="227" t="s">
        <v>131</v>
      </c>
      <c r="N48" s="228" t="s">
        <v>196</v>
      </c>
      <c r="O48" s="477" t="str">
        <f t="shared" si="13"/>
        <v>25</v>
      </c>
      <c r="P48" s="477" t="str">
        <f t="shared" si="14"/>
        <v>62</v>
      </c>
      <c r="Q48" s="478">
        <f t="shared" si="15"/>
        <v>0.40322580645161288</v>
      </c>
      <c r="R48" s="479"/>
      <c r="S48" s="480">
        <f t="shared" si="11"/>
        <v>0</v>
      </c>
      <c r="T48" s="481"/>
      <c r="U48" s="482">
        <f t="shared" si="12"/>
        <v>0</v>
      </c>
      <c r="V48" s="483"/>
      <c r="W48" s="482">
        <f t="shared" si="16"/>
        <v>0</v>
      </c>
      <c r="X48" s="482">
        <f t="shared" si="17"/>
        <v>0</v>
      </c>
      <c r="Y48" s="482">
        <f t="shared" si="18"/>
        <v>0</v>
      </c>
      <c r="Z48" s="484" t="e">
        <f t="shared" si="19"/>
        <v>#DIV/0!</v>
      </c>
      <c r="AA48" s="482">
        <f t="shared" si="20"/>
        <v>0</v>
      </c>
      <c r="AB48" s="485">
        <f t="shared" si="21"/>
        <v>0</v>
      </c>
      <c r="AC48" s="309"/>
      <c r="AD48" s="245"/>
      <c r="AE48" s="247"/>
      <c r="AF48" s="234"/>
      <c r="AG48" s="234"/>
      <c r="AH48" s="235"/>
      <c r="AI48" s="233"/>
      <c r="AJ48" s="235"/>
      <c r="AK48" s="60"/>
      <c r="AL48" s="117"/>
      <c r="AM48" s="60"/>
      <c r="AN48" s="60"/>
      <c r="AO48" s="291"/>
      <c r="AP48" s="296"/>
      <c r="AQ48" s="296"/>
      <c r="AR48" s="51"/>
      <c r="AT48" s="175"/>
      <c r="AU48" s="175"/>
    </row>
    <row r="49" spans="1:47" s="1" customFormat="1" ht="50.1" customHeight="1">
      <c r="A49" s="224"/>
      <c r="B49" s="224"/>
      <c r="C49" s="224"/>
      <c r="D49" s="246"/>
      <c r="E49" s="223"/>
      <c r="F49" s="224"/>
      <c r="G49" s="240"/>
      <c r="H49" s="234"/>
      <c r="I49" s="234"/>
      <c r="J49" s="234"/>
      <c r="K49" s="227"/>
      <c r="L49" s="227"/>
      <c r="M49" s="227" t="s">
        <v>131</v>
      </c>
      <c r="N49" s="228" t="s">
        <v>196</v>
      </c>
      <c r="O49" s="477" t="str">
        <f t="shared" si="13"/>
        <v>25</v>
      </c>
      <c r="P49" s="477" t="str">
        <f t="shared" si="14"/>
        <v>62</v>
      </c>
      <c r="Q49" s="478">
        <f t="shared" si="15"/>
        <v>0.40322580645161288</v>
      </c>
      <c r="R49" s="479"/>
      <c r="S49" s="480">
        <f t="shared" si="11"/>
        <v>0</v>
      </c>
      <c r="T49" s="481"/>
      <c r="U49" s="482">
        <f t="shared" si="12"/>
        <v>0</v>
      </c>
      <c r="V49" s="483"/>
      <c r="W49" s="482">
        <f t="shared" si="16"/>
        <v>0</v>
      </c>
      <c r="X49" s="482">
        <f t="shared" si="17"/>
        <v>0</v>
      </c>
      <c r="Y49" s="482">
        <f t="shared" si="18"/>
        <v>0</v>
      </c>
      <c r="Z49" s="484" t="e">
        <f t="shared" si="19"/>
        <v>#DIV/0!</v>
      </c>
      <c r="AA49" s="482">
        <f t="shared" si="20"/>
        <v>0</v>
      </c>
      <c r="AB49" s="485">
        <f t="shared" si="21"/>
        <v>0</v>
      </c>
      <c r="AC49" s="309"/>
      <c r="AD49" s="245"/>
      <c r="AE49" s="247"/>
      <c r="AF49" s="234"/>
      <c r="AG49" s="234"/>
      <c r="AH49" s="235"/>
      <c r="AI49" s="233"/>
      <c r="AJ49" s="235"/>
      <c r="AK49" s="60"/>
      <c r="AL49" s="117"/>
      <c r="AM49" s="60"/>
      <c r="AN49" s="60"/>
      <c r="AO49" s="291"/>
      <c r="AP49" s="296"/>
      <c r="AQ49" s="296"/>
      <c r="AR49" s="51"/>
      <c r="AT49" s="175"/>
      <c r="AU49" s="175"/>
    </row>
    <row r="50" spans="1:47" ht="50.1" customHeight="1">
      <c r="A50" s="224"/>
      <c r="B50" s="224"/>
      <c r="C50" s="224"/>
      <c r="D50" s="223"/>
      <c r="E50" s="223"/>
      <c r="F50" s="224"/>
      <c r="G50" s="242"/>
      <c r="H50" s="271"/>
      <c r="I50" s="273"/>
      <c r="J50" s="273"/>
      <c r="K50" s="227"/>
      <c r="L50" s="227"/>
      <c r="M50" s="227"/>
      <c r="N50" s="228"/>
      <c r="O50" s="54" t="e">
        <f t="shared" si="13"/>
        <v>#VALUE!</v>
      </c>
      <c r="P50" s="54" t="e">
        <f t="shared" si="14"/>
        <v>#VALUE!</v>
      </c>
      <c r="Q50" s="299" t="e">
        <f t="shared" si="15"/>
        <v>#VALUE!</v>
      </c>
      <c r="R50" s="307"/>
      <c r="S50" s="308">
        <f t="shared" si="11"/>
        <v>0</v>
      </c>
      <c r="T50" s="302"/>
      <c r="U50" s="57">
        <f t="shared" si="12"/>
        <v>0</v>
      </c>
      <c r="V50" s="230"/>
      <c r="W50" s="57">
        <f t="shared" si="16"/>
        <v>0</v>
      </c>
      <c r="X50" s="57">
        <f t="shared" si="17"/>
        <v>0</v>
      </c>
      <c r="Y50" s="57">
        <f t="shared" si="18"/>
        <v>0</v>
      </c>
      <c r="Z50" s="58" t="e">
        <f t="shared" si="19"/>
        <v>#DIV/0!</v>
      </c>
      <c r="AA50" s="57">
        <f t="shared" si="20"/>
        <v>0</v>
      </c>
      <c r="AB50" s="141">
        <f t="shared" si="21"/>
        <v>0</v>
      </c>
      <c r="AC50" s="309"/>
      <c r="AD50" s="245"/>
      <c r="AE50" s="233"/>
      <c r="AF50" s="234"/>
      <c r="AG50" s="234"/>
      <c r="AH50" s="235"/>
      <c r="AI50" s="233"/>
      <c r="AJ50" s="235"/>
      <c r="AK50" s="60"/>
      <c r="AL50" s="117"/>
      <c r="AM50" s="60"/>
      <c r="AN50" s="60"/>
      <c r="AO50" s="291"/>
      <c r="AP50" s="296"/>
      <c r="AQ50" s="296"/>
      <c r="AR50" s="51"/>
    </row>
  </sheetData>
  <sheetProtection formatCells="0" formatColumns="0" formatRows="0" insertColumns="0" insertRows="0" insertHyperlinks="0" deleteColumns="0" deleteRows="0" sort="0" autoFilter="0" pivotTables="0"/>
  <autoFilter ref="A4:AR50" xr:uid="{00000000-0009-0000-0000-000005000000}"/>
  <phoneticPr fontId="63" type="noConversion"/>
  <conditionalFormatting sqref="Z5:Z1048576">
    <cfRule type="cellIs" dxfId="44" priority="36" operator="greaterThan">
      <formula>1.1</formula>
    </cfRule>
  </conditionalFormatting>
  <conditionalFormatting sqref="AA1:AB4 AD1:AD4 AA5:AD1048576">
    <cfRule type="expression" dxfId="43" priority="49">
      <formula>COUNTIF($AD1,"*총합*")</formula>
    </cfRule>
    <cfRule type="expression" dxfId="42" priority="50">
      <formula>COUNTIF($AD1,"*요약*")</formula>
    </cfRule>
    <cfRule type="expression" dxfId="41" priority="51">
      <formula>COUNTIF($AD1,"*합계*")</formula>
    </cfRule>
  </conditionalFormatting>
  <conditionalFormatting sqref="AC1:AC2">
    <cfRule type="expression" dxfId="40" priority="55">
      <formula>COUNTIF($AD1,"*총합*")</formula>
    </cfRule>
    <cfRule type="expression" dxfId="39" priority="56">
      <formula>COUNTIF($AD1,"*요약*")</formula>
    </cfRule>
    <cfRule type="expression" dxfId="38" priority="57">
      <formula>COUNTIF($AD1,"*합계*")</formula>
    </cfRule>
  </conditionalFormatting>
  <conditionalFormatting sqref="AP1:AQ1048576">
    <cfRule type="expression" dxfId="37" priority="34">
      <formula>COUNTIF($AQ1,"*협의*")</formula>
    </cfRule>
    <cfRule type="expression" dxfId="36" priority="35">
      <formula>COUNTIF($AQ1,"*수용*")</formula>
    </cfRule>
  </conditionalFormatting>
  <dataValidations count="1">
    <dataValidation type="list" allowBlank="1" showInputMessage="1" showErrorMessage="1" sqref="I5:J50" xr:uid="{00000000-0002-0000-0500-000000000000}">
      <formula1>"O, X"</formula1>
    </dataValidation>
  </dataValidations>
  <printOptions horizontalCentered="1"/>
  <pageMargins left="0.15748031496062992" right="0.19685039370078741" top="0.19685039370078741" bottom="0.19685039370078741" header="0.39370078740157483" footer="0.11811023622047245"/>
  <pageSetup paperSize="9" scale="39" fitToHeight="0" orientation="landscape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전제 및 복제할 수 없으며, 이를 위반할 시에는 당사 사규 및 관련 법규에 의해 제지를 받을 수 있습니다.</oddFooter>
  </headerFooter>
  <colBreaks count="1" manualBreakCount="1">
    <brk id="36" max="48" man="1"/>
  </colBreaks>
  <ignoredErrors>
    <ignoredError sqref="A2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1000000}">
          <x14:formula1>
            <xm:f>#REF!</xm:f>
          </x14:formula1>
          <xm:sqref>H5:H50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18833-8EBB-4927-BE4C-DE5033CEE045}">
  <sheetPr>
    <tabColor rgb="FF00B050"/>
    <pageSetUpPr fitToPage="1"/>
  </sheetPr>
  <dimension ref="A1:AU55"/>
  <sheetViews>
    <sheetView view="pageBreakPreview" zoomScaleSheetLayoutView="100" workbookViewId="0">
      <pane ySplit="4" topLeftCell="A5" activePane="bottomLeft" state="frozen"/>
      <selection activeCell="A2" sqref="A2"/>
      <selection pane="bottomLeft" activeCell="AG15" sqref="AG15"/>
    </sheetView>
  </sheetViews>
  <sheetFormatPr defaultColWidth="8.77734375" defaultRowHeight="13.5"/>
  <cols>
    <col min="1" max="1" width="5.88671875" style="424" customWidth="1"/>
    <col min="2" max="2" width="5.33203125" style="392" customWidth="1"/>
    <col min="3" max="3" width="5.44140625" style="392" customWidth="1"/>
    <col min="4" max="4" width="6.77734375" style="392" bestFit="1" customWidth="1"/>
    <col min="5" max="5" width="6.77734375" style="392" customWidth="1"/>
    <col min="6" max="6" width="5.109375" style="422" bestFit="1" customWidth="1"/>
    <col min="7" max="7" width="5.44140625" style="335" customWidth="1"/>
    <col min="8" max="8" width="6.77734375" style="434" bestFit="1" customWidth="1"/>
    <col min="9" max="9" width="10.33203125" style="434" customWidth="1"/>
    <col min="10" max="10" width="10.33203125" style="435" customWidth="1"/>
    <col min="11" max="11" width="10.6640625" style="436" bestFit="1" customWidth="1"/>
    <col min="12" max="12" width="12.109375" style="324" bestFit="1" customWidth="1"/>
    <col min="13" max="13" width="4.77734375" style="324" customWidth="1"/>
    <col min="14" max="14" width="9.21875" style="425" customWidth="1"/>
    <col min="15" max="15" width="6.77734375" style="437" hidden="1" customWidth="1"/>
    <col min="16" max="16" width="6.44140625" style="437" hidden="1" customWidth="1"/>
    <col min="17" max="17" width="7" style="438" hidden="1" customWidth="1"/>
    <col min="18" max="18" width="6.77734375" style="392" hidden="1" customWidth="1"/>
    <col min="19" max="19" width="10.44140625" style="438" hidden="1" customWidth="1"/>
    <col min="20" max="20" width="7.77734375" style="392" hidden="1" customWidth="1"/>
    <col min="21" max="21" width="10.33203125" style="438" hidden="1" customWidth="1"/>
    <col min="22" max="22" width="7.77734375" style="431" hidden="1" customWidth="1"/>
    <col min="23" max="23" width="9.109375" style="438" hidden="1" customWidth="1"/>
    <col min="24" max="25" width="7.44140625" style="439" hidden="1" customWidth="1"/>
    <col min="26" max="26" width="9" style="440" hidden="1" customWidth="1"/>
    <col min="27" max="27" width="7.77734375" style="329" hidden="1" customWidth="1"/>
    <col min="28" max="28" width="8.44140625" style="329" hidden="1" customWidth="1"/>
    <col min="29" max="29" width="13.44140625" style="441" hidden="1" customWidth="1"/>
    <col min="30" max="30" width="9.21875" style="439" hidden="1" customWidth="1"/>
    <col min="31" max="31" width="0.77734375" style="442" hidden="1" customWidth="1"/>
    <col min="32" max="32" width="7.21875" style="392" customWidth="1"/>
    <col min="33" max="33" width="14.33203125" style="392" customWidth="1"/>
    <col min="34" max="34" width="15.77734375" style="392" bestFit="1" customWidth="1"/>
    <col min="35" max="35" width="8.109375" style="432" hidden="1" customWidth="1"/>
    <col min="36" max="36" width="7.109375" style="433" customWidth="1"/>
    <col min="37" max="37" width="7.77734375" style="392" customWidth="1"/>
    <col min="38" max="38" width="12.44140625" style="392" customWidth="1"/>
    <col min="39" max="39" width="6.44140625" style="392" customWidth="1"/>
    <col min="40" max="40" width="3.77734375" style="335" customWidth="1"/>
    <col min="41" max="42" width="9.109375" style="329" hidden="1" customWidth="1"/>
    <col min="43" max="43" width="10.21875" style="329" hidden="1" customWidth="1"/>
    <col min="44" max="45" width="9.109375" style="329" hidden="1" customWidth="1"/>
    <col min="46" max="46" width="9.21875" style="431" hidden="1" customWidth="1"/>
    <col min="47" max="47" width="6.21875" style="431" hidden="1" customWidth="1"/>
    <col min="48" max="16384" width="8.77734375" style="317"/>
  </cols>
  <sheetData>
    <row r="1" spans="1:47" ht="51.75" customHeight="1">
      <c r="A1" s="502" t="s">
        <v>535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2"/>
      <c r="AH1" s="502"/>
      <c r="AI1" s="313"/>
      <c r="AJ1" s="314"/>
      <c r="AK1" s="313"/>
      <c r="AL1" s="313"/>
      <c r="AM1" s="313"/>
      <c r="AN1" s="313"/>
      <c r="AO1" s="315"/>
      <c r="AP1" s="315"/>
      <c r="AQ1" s="315"/>
      <c r="AR1" s="315"/>
      <c r="AS1" s="315"/>
      <c r="AT1" s="316"/>
      <c r="AU1" s="316"/>
    </row>
    <row r="2" spans="1:47" ht="23.25" customHeight="1" thickBot="1">
      <c r="A2" s="447" t="str">
        <f>총괄!A3</f>
        <v>○ 사업명 : 승학터널 민간투자사업</v>
      </c>
      <c r="B2" s="318"/>
      <c r="C2" s="319"/>
      <c r="D2" s="319"/>
      <c r="E2" s="319"/>
      <c r="F2" s="320"/>
      <c r="G2" s="321"/>
      <c r="H2" s="322"/>
      <c r="I2" s="322"/>
      <c r="J2" s="323"/>
      <c r="K2" s="324"/>
      <c r="N2" s="325"/>
      <c r="O2" s="326"/>
      <c r="P2" s="326"/>
      <c r="Q2" s="327"/>
      <c r="R2" s="326"/>
      <c r="S2" s="327"/>
      <c r="T2" s="326"/>
      <c r="U2" s="327"/>
      <c r="V2" s="326"/>
      <c r="W2" s="327"/>
      <c r="X2" s="327"/>
      <c r="Y2" s="327"/>
      <c r="Z2" s="328"/>
      <c r="AC2" s="330"/>
      <c r="AD2" s="331"/>
      <c r="AE2" s="331"/>
      <c r="AF2" s="332"/>
      <c r="AG2" s="332"/>
      <c r="AH2" s="332"/>
      <c r="AI2" s="333"/>
      <c r="AJ2" s="334"/>
      <c r="AK2" s="332"/>
      <c r="AL2" s="332"/>
      <c r="AM2" s="332"/>
      <c r="AT2" s="336"/>
      <c r="AU2" s="336"/>
    </row>
    <row r="3" spans="1:47" s="348" customFormat="1" ht="24" customHeight="1" thickTop="1">
      <c r="A3" s="491" t="s">
        <v>536</v>
      </c>
      <c r="B3" s="493" t="s">
        <v>57</v>
      </c>
      <c r="C3" s="494"/>
      <c r="D3" s="493" t="s">
        <v>23</v>
      </c>
      <c r="E3" s="494"/>
      <c r="F3" s="493" t="s">
        <v>33</v>
      </c>
      <c r="G3" s="494"/>
      <c r="H3" s="495" t="s">
        <v>537</v>
      </c>
      <c r="I3" s="495" t="s">
        <v>538</v>
      </c>
      <c r="J3" s="495" t="s">
        <v>539</v>
      </c>
      <c r="K3" s="497" t="s">
        <v>80</v>
      </c>
      <c r="L3" s="498"/>
      <c r="M3" s="499"/>
      <c r="N3" s="500" t="s">
        <v>540</v>
      </c>
      <c r="O3" s="337" t="s">
        <v>51</v>
      </c>
      <c r="P3" s="337" t="s">
        <v>51</v>
      </c>
      <c r="Q3" s="338" t="s">
        <v>51</v>
      </c>
      <c r="R3" s="339" t="s">
        <v>58</v>
      </c>
      <c r="S3" s="340"/>
      <c r="T3" s="339" t="s">
        <v>59</v>
      </c>
      <c r="U3" s="340"/>
      <c r="V3" s="339" t="s">
        <v>54</v>
      </c>
      <c r="W3" s="340"/>
      <c r="X3" s="338" t="s">
        <v>46</v>
      </c>
      <c r="Y3" s="338" t="s">
        <v>47</v>
      </c>
      <c r="Z3" s="341" t="s">
        <v>45</v>
      </c>
      <c r="AA3" s="339"/>
      <c r="AB3" s="339"/>
      <c r="AC3" s="340"/>
      <c r="AD3" s="340" t="s">
        <v>541</v>
      </c>
      <c r="AE3" s="340"/>
      <c r="AF3" s="486" t="s">
        <v>30</v>
      </c>
      <c r="AG3" s="487"/>
      <c r="AH3" s="487"/>
      <c r="AI3" s="487"/>
      <c r="AJ3" s="488"/>
      <c r="AK3" s="486" t="s">
        <v>1</v>
      </c>
      <c r="AL3" s="487"/>
      <c r="AM3" s="488"/>
      <c r="AN3" s="489" t="s">
        <v>64</v>
      </c>
      <c r="AO3" s="342" t="s">
        <v>66</v>
      </c>
      <c r="AP3" s="342"/>
      <c r="AQ3" s="343"/>
      <c r="AR3" s="344" t="s">
        <v>35</v>
      </c>
      <c r="AS3" s="345"/>
      <c r="AT3" s="346" t="s">
        <v>8</v>
      </c>
      <c r="AU3" s="347"/>
    </row>
    <row r="4" spans="1:47" s="360" customFormat="1" ht="38.25" customHeight="1">
      <c r="A4" s="492"/>
      <c r="B4" s="339" t="s">
        <v>55</v>
      </c>
      <c r="C4" s="339" t="s">
        <v>56</v>
      </c>
      <c r="D4" s="339" t="s">
        <v>10</v>
      </c>
      <c r="E4" s="339" t="s">
        <v>13</v>
      </c>
      <c r="F4" s="349" t="s">
        <v>7</v>
      </c>
      <c r="G4" s="349" t="s">
        <v>5</v>
      </c>
      <c r="H4" s="496"/>
      <c r="I4" s="496"/>
      <c r="J4" s="496"/>
      <c r="K4" s="350" t="s">
        <v>17</v>
      </c>
      <c r="L4" s="350" t="s">
        <v>542</v>
      </c>
      <c r="M4" s="351" t="s">
        <v>75</v>
      </c>
      <c r="N4" s="501"/>
      <c r="O4" s="352" t="s">
        <v>49</v>
      </c>
      <c r="P4" s="352" t="s">
        <v>50</v>
      </c>
      <c r="Q4" s="353" t="s">
        <v>52</v>
      </c>
      <c r="R4" s="339" t="s">
        <v>20</v>
      </c>
      <c r="S4" s="340" t="s">
        <v>18</v>
      </c>
      <c r="T4" s="339" t="s">
        <v>20</v>
      </c>
      <c r="U4" s="340" t="s">
        <v>18</v>
      </c>
      <c r="V4" s="339" t="s">
        <v>20</v>
      </c>
      <c r="W4" s="340" t="s">
        <v>18</v>
      </c>
      <c r="X4" s="353" t="s">
        <v>53</v>
      </c>
      <c r="Y4" s="353" t="s">
        <v>53</v>
      </c>
      <c r="Z4" s="354" t="s">
        <v>44</v>
      </c>
      <c r="AA4" s="339"/>
      <c r="AB4" s="339"/>
      <c r="AC4" s="340"/>
      <c r="AD4" s="340" t="s">
        <v>61</v>
      </c>
      <c r="AE4" s="340" t="s">
        <v>60</v>
      </c>
      <c r="AF4" s="339" t="s">
        <v>62</v>
      </c>
      <c r="AG4" s="339" t="s">
        <v>543</v>
      </c>
      <c r="AH4" s="339" t="s">
        <v>544</v>
      </c>
      <c r="AI4" s="349" t="s">
        <v>545</v>
      </c>
      <c r="AJ4" s="349" t="s">
        <v>37</v>
      </c>
      <c r="AK4" s="339" t="s">
        <v>63</v>
      </c>
      <c r="AL4" s="339" t="s">
        <v>19</v>
      </c>
      <c r="AM4" s="349" t="s">
        <v>11</v>
      </c>
      <c r="AN4" s="490"/>
      <c r="AO4" s="355" t="s">
        <v>28</v>
      </c>
      <c r="AP4" s="356" t="s">
        <v>12</v>
      </c>
      <c r="AQ4" s="356" t="s">
        <v>15</v>
      </c>
      <c r="AR4" s="356" t="s">
        <v>26</v>
      </c>
      <c r="AS4" s="357" t="s">
        <v>14</v>
      </c>
      <c r="AT4" s="358" t="s">
        <v>24</v>
      </c>
      <c r="AU4" s="359" t="s">
        <v>25</v>
      </c>
    </row>
    <row r="5" spans="1:47" ht="50.1" customHeight="1">
      <c r="A5" s="448">
        <v>1</v>
      </c>
      <c r="B5" s="448" t="s">
        <v>116</v>
      </c>
      <c r="C5" s="448" t="s">
        <v>117</v>
      </c>
      <c r="D5" s="448" t="s">
        <v>118</v>
      </c>
      <c r="E5" s="448" t="s">
        <v>118</v>
      </c>
      <c r="F5" s="448" t="s">
        <v>119</v>
      </c>
      <c r="G5" s="448" t="s">
        <v>131</v>
      </c>
      <c r="H5" s="449">
        <v>359.26000000000005</v>
      </c>
      <c r="I5" s="450" t="s">
        <v>556</v>
      </c>
      <c r="J5" s="451" t="s">
        <v>557</v>
      </c>
      <c r="K5" s="452">
        <v>62777</v>
      </c>
      <c r="L5" s="452">
        <v>2512</v>
      </c>
      <c r="M5" s="453" t="s">
        <v>102</v>
      </c>
      <c r="N5" s="454" t="s">
        <v>120</v>
      </c>
      <c r="O5" s="455" t="s">
        <v>546</v>
      </c>
      <c r="P5" s="455" t="s">
        <v>546</v>
      </c>
      <c r="Q5" s="456">
        <v>1</v>
      </c>
      <c r="R5" s="457" t="s">
        <v>131</v>
      </c>
      <c r="S5" s="458">
        <v>0</v>
      </c>
      <c r="T5" s="459" t="s">
        <v>131</v>
      </c>
      <c r="U5" s="460">
        <v>0</v>
      </c>
      <c r="V5" s="459" t="s">
        <v>131</v>
      </c>
      <c r="W5" s="460">
        <v>0</v>
      </c>
      <c r="X5" s="460">
        <v>0</v>
      </c>
      <c r="Y5" s="460">
        <v>0</v>
      </c>
      <c r="Z5" s="461" t="e">
        <v>#DIV/0!</v>
      </c>
      <c r="AA5" s="457">
        <v>0</v>
      </c>
      <c r="AB5" s="462">
        <v>0</v>
      </c>
      <c r="AC5" s="460" t="s">
        <v>131</v>
      </c>
      <c r="AD5" s="460" t="s">
        <v>197</v>
      </c>
      <c r="AE5" s="463" t="s">
        <v>131</v>
      </c>
      <c r="AF5" s="464"/>
      <c r="AG5" s="464"/>
      <c r="AH5" s="371"/>
      <c r="AI5" s="366"/>
      <c r="AJ5" s="367"/>
      <c r="AK5" s="370"/>
      <c r="AL5" s="372"/>
      <c r="AM5" s="372"/>
      <c r="AN5" s="373"/>
      <c r="AO5" s="374"/>
      <c r="AP5" s="375"/>
      <c r="AQ5" s="376"/>
      <c r="AR5" s="376"/>
      <c r="AS5" s="375"/>
      <c r="AT5" s="377"/>
      <c r="AU5" s="377"/>
    </row>
    <row r="6" spans="1:47" ht="50.1" customHeight="1">
      <c r="A6" s="465">
        <v>2</v>
      </c>
      <c r="B6" s="448" t="s">
        <v>116</v>
      </c>
      <c r="C6" s="448" t="s">
        <v>117</v>
      </c>
      <c r="D6" s="466" t="s">
        <v>121</v>
      </c>
      <c r="E6" s="466" t="s">
        <v>121</v>
      </c>
      <c r="F6" s="466" t="s">
        <v>119</v>
      </c>
      <c r="G6" s="467" t="s">
        <v>131</v>
      </c>
      <c r="H6" s="449">
        <v>321.01000000000005</v>
      </c>
      <c r="I6" s="450" t="s">
        <v>558</v>
      </c>
      <c r="J6" s="451" t="s">
        <v>559</v>
      </c>
      <c r="K6" s="452">
        <v>68926</v>
      </c>
      <c r="L6" s="452">
        <v>64</v>
      </c>
      <c r="M6" s="453" t="s">
        <v>102</v>
      </c>
      <c r="N6" s="454" t="s">
        <v>120</v>
      </c>
      <c r="O6" s="455" t="s">
        <v>546</v>
      </c>
      <c r="P6" s="455" t="s">
        <v>546</v>
      </c>
      <c r="Q6" s="456">
        <v>1</v>
      </c>
      <c r="R6" s="457" t="s">
        <v>131</v>
      </c>
      <c r="S6" s="458">
        <v>0</v>
      </c>
      <c r="T6" s="459" t="s">
        <v>131</v>
      </c>
      <c r="U6" s="460">
        <v>0</v>
      </c>
      <c r="V6" s="459" t="s">
        <v>131</v>
      </c>
      <c r="W6" s="460">
        <v>0</v>
      </c>
      <c r="X6" s="460">
        <v>0</v>
      </c>
      <c r="Y6" s="460">
        <v>0</v>
      </c>
      <c r="Z6" s="461" t="e">
        <v>#DIV/0!</v>
      </c>
      <c r="AA6" s="457">
        <v>0</v>
      </c>
      <c r="AB6" s="462">
        <v>0</v>
      </c>
      <c r="AC6" s="460" t="s">
        <v>131</v>
      </c>
      <c r="AD6" s="460" t="s">
        <v>198</v>
      </c>
      <c r="AE6" s="463" t="s">
        <v>199</v>
      </c>
      <c r="AF6" s="464"/>
      <c r="AG6" s="464"/>
      <c r="AH6" s="371"/>
      <c r="AI6" s="366"/>
      <c r="AJ6" s="367"/>
      <c r="AK6" s="372"/>
      <c r="AL6" s="372"/>
      <c r="AM6" s="372"/>
      <c r="AN6" s="373"/>
      <c r="AO6" s="374"/>
      <c r="AP6" s="375"/>
      <c r="AQ6" s="376"/>
      <c r="AR6" s="376"/>
      <c r="AS6" s="375"/>
      <c r="AT6" s="377"/>
      <c r="AU6" s="377"/>
    </row>
    <row r="7" spans="1:47" ht="50.1" customHeight="1">
      <c r="A7" s="465">
        <v>3</v>
      </c>
      <c r="B7" s="448" t="s">
        <v>116</v>
      </c>
      <c r="C7" s="448" t="s">
        <v>117</v>
      </c>
      <c r="D7" s="466" t="s">
        <v>122</v>
      </c>
      <c r="E7" s="466" t="s">
        <v>122</v>
      </c>
      <c r="F7" s="466" t="s">
        <v>119</v>
      </c>
      <c r="G7" s="467" t="s">
        <v>131</v>
      </c>
      <c r="H7" s="449">
        <v>321.01000000000005</v>
      </c>
      <c r="I7" s="450" t="s">
        <v>558</v>
      </c>
      <c r="J7" s="451" t="s">
        <v>559</v>
      </c>
      <c r="K7" s="452">
        <v>26569</v>
      </c>
      <c r="L7" s="452">
        <v>610</v>
      </c>
      <c r="M7" s="453" t="s">
        <v>102</v>
      </c>
      <c r="N7" s="454" t="s">
        <v>120</v>
      </c>
      <c r="O7" s="455" t="s">
        <v>546</v>
      </c>
      <c r="P7" s="455" t="s">
        <v>546</v>
      </c>
      <c r="Q7" s="456">
        <v>1</v>
      </c>
      <c r="R7" s="457" t="s">
        <v>131</v>
      </c>
      <c r="S7" s="458">
        <v>0</v>
      </c>
      <c r="T7" s="459" t="s">
        <v>131</v>
      </c>
      <c r="U7" s="460">
        <v>0</v>
      </c>
      <c r="V7" s="459" t="s">
        <v>131</v>
      </c>
      <c r="W7" s="460">
        <v>0</v>
      </c>
      <c r="X7" s="460">
        <v>0</v>
      </c>
      <c r="Y7" s="460">
        <v>0</v>
      </c>
      <c r="Z7" s="461" t="e">
        <v>#DIV/0!</v>
      </c>
      <c r="AA7" s="457">
        <v>0</v>
      </c>
      <c r="AB7" s="462">
        <v>0</v>
      </c>
      <c r="AC7" s="460" t="s">
        <v>131</v>
      </c>
      <c r="AD7" s="460" t="s">
        <v>198</v>
      </c>
      <c r="AE7" s="463" t="s">
        <v>199</v>
      </c>
      <c r="AF7" s="464"/>
      <c r="AG7" s="464"/>
      <c r="AH7" s="371"/>
      <c r="AI7" s="366"/>
      <c r="AJ7" s="367"/>
      <c r="AK7" s="372"/>
      <c r="AL7" s="372"/>
      <c r="AM7" s="372"/>
      <c r="AN7" s="373"/>
      <c r="AO7" s="374"/>
      <c r="AP7" s="375"/>
      <c r="AQ7" s="376"/>
      <c r="AR7" s="376"/>
      <c r="AS7" s="375"/>
      <c r="AT7" s="377"/>
      <c r="AU7" s="377"/>
    </row>
    <row r="8" spans="1:47" ht="50.1" customHeight="1">
      <c r="A8" s="465">
        <v>4</v>
      </c>
      <c r="B8" s="448" t="s">
        <v>116</v>
      </c>
      <c r="C8" s="448" t="s">
        <v>117</v>
      </c>
      <c r="D8" s="466" t="s">
        <v>123</v>
      </c>
      <c r="E8" s="466" t="s">
        <v>123</v>
      </c>
      <c r="F8" s="466" t="s">
        <v>119</v>
      </c>
      <c r="G8" s="467" t="s">
        <v>131</v>
      </c>
      <c r="H8" s="449">
        <v>296.84000000000003</v>
      </c>
      <c r="I8" s="450" t="s">
        <v>560</v>
      </c>
      <c r="J8" s="451" t="s">
        <v>561</v>
      </c>
      <c r="K8" s="452">
        <v>42843</v>
      </c>
      <c r="L8" s="452">
        <v>2360</v>
      </c>
      <c r="M8" s="453" t="s">
        <v>102</v>
      </c>
      <c r="N8" s="454" t="s">
        <v>120</v>
      </c>
      <c r="O8" s="455" t="s">
        <v>546</v>
      </c>
      <c r="P8" s="455" t="s">
        <v>546</v>
      </c>
      <c r="Q8" s="456">
        <v>1</v>
      </c>
      <c r="R8" s="457" t="s">
        <v>131</v>
      </c>
      <c r="S8" s="458">
        <v>0</v>
      </c>
      <c r="T8" s="459" t="s">
        <v>131</v>
      </c>
      <c r="U8" s="460">
        <v>0</v>
      </c>
      <c r="V8" s="459" t="s">
        <v>131</v>
      </c>
      <c r="W8" s="460">
        <v>0</v>
      </c>
      <c r="X8" s="460">
        <v>0</v>
      </c>
      <c r="Y8" s="460">
        <v>0</v>
      </c>
      <c r="Z8" s="461" t="e">
        <v>#DIV/0!</v>
      </c>
      <c r="AA8" s="457">
        <v>0</v>
      </c>
      <c r="AB8" s="462">
        <v>0</v>
      </c>
      <c r="AC8" s="460" t="s">
        <v>131</v>
      </c>
      <c r="AD8" s="460" t="s">
        <v>198</v>
      </c>
      <c r="AE8" s="463" t="s">
        <v>199</v>
      </c>
      <c r="AF8" s="464"/>
      <c r="AG8" s="464"/>
      <c r="AH8" s="371"/>
      <c r="AI8" s="366"/>
      <c r="AJ8" s="367"/>
      <c r="AK8" s="372"/>
      <c r="AL8" s="372"/>
      <c r="AM8" s="372"/>
      <c r="AN8" s="373"/>
      <c r="AO8" s="374"/>
      <c r="AP8" s="375"/>
      <c r="AQ8" s="376"/>
      <c r="AR8" s="376"/>
      <c r="AS8" s="375"/>
      <c r="AT8" s="377"/>
      <c r="AU8" s="377"/>
    </row>
    <row r="9" spans="1:47" ht="50.1" customHeight="1">
      <c r="A9" s="465">
        <v>5</v>
      </c>
      <c r="B9" s="448" t="s">
        <v>116</v>
      </c>
      <c r="C9" s="448" t="s">
        <v>117</v>
      </c>
      <c r="D9" s="466" t="s">
        <v>124</v>
      </c>
      <c r="E9" s="466" t="s">
        <v>124</v>
      </c>
      <c r="F9" s="466" t="s">
        <v>119</v>
      </c>
      <c r="G9" s="467" t="s">
        <v>131</v>
      </c>
      <c r="H9" s="449">
        <v>225.73999999999998</v>
      </c>
      <c r="I9" s="450" t="s">
        <v>562</v>
      </c>
      <c r="J9" s="451" t="s">
        <v>563</v>
      </c>
      <c r="K9" s="452">
        <v>47901</v>
      </c>
      <c r="L9" s="452">
        <v>981</v>
      </c>
      <c r="M9" s="453" t="s">
        <v>102</v>
      </c>
      <c r="N9" s="454" t="s">
        <v>120</v>
      </c>
      <c r="O9" s="455" t="s">
        <v>546</v>
      </c>
      <c r="P9" s="455" t="s">
        <v>546</v>
      </c>
      <c r="Q9" s="456">
        <v>1</v>
      </c>
      <c r="R9" s="457" t="s">
        <v>131</v>
      </c>
      <c r="S9" s="458">
        <v>0</v>
      </c>
      <c r="T9" s="459" t="s">
        <v>131</v>
      </c>
      <c r="U9" s="460">
        <v>0</v>
      </c>
      <c r="V9" s="459" t="s">
        <v>131</v>
      </c>
      <c r="W9" s="460">
        <v>0</v>
      </c>
      <c r="X9" s="460">
        <v>0</v>
      </c>
      <c r="Y9" s="460">
        <v>0</v>
      </c>
      <c r="Z9" s="461" t="e">
        <v>#DIV/0!</v>
      </c>
      <c r="AA9" s="457">
        <v>0</v>
      </c>
      <c r="AB9" s="462">
        <v>0</v>
      </c>
      <c r="AC9" s="460" t="s">
        <v>131</v>
      </c>
      <c r="AD9" s="460" t="s">
        <v>197</v>
      </c>
      <c r="AE9" s="463" t="s">
        <v>131</v>
      </c>
      <c r="AF9" s="464"/>
      <c r="AG9" s="464"/>
      <c r="AH9" s="371"/>
      <c r="AI9" s="366"/>
      <c r="AJ9" s="367"/>
      <c r="AK9" s="372"/>
      <c r="AL9" s="372"/>
      <c r="AM9" s="372"/>
      <c r="AN9" s="373"/>
      <c r="AO9" s="374"/>
      <c r="AP9" s="375"/>
      <c r="AQ9" s="376"/>
      <c r="AR9" s="376"/>
      <c r="AS9" s="375"/>
      <c r="AT9" s="377"/>
      <c r="AU9" s="377"/>
    </row>
    <row r="10" spans="1:47" ht="50.1" customHeight="1">
      <c r="A10" s="465">
        <v>6</v>
      </c>
      <c r="B10" s="448" t="s">
        <v>116</v>
      </c>
      <c r="C10" s="448" t="s">
        <v>117</v>
      </c>
      <c r="D10" s="466" t="s">
        <v>125</v>
      </c>
      <c r="E10" s="466" t="s">
        <v>125</v>
      </c>
      <c r="F10" s="466" t="s">
        <v>119</v>
      </c>
      <c r="G10" s="467" t="s">
        <v>131</v>
      </c>
      <c r="H10" s="449">
        <v>162.19</v>
      </c>
      <c r="I10" s="450" t="s">
        <v>564</v>
      </c>
      <c r="J10" s="451" t="s">
        <v>565</v>
      </c>
      <c r="K10" s="452">
        <v>9124</v>
      </c>
      <c r="L10" s="452">
        <v>209</v>
      </c>
      <c r="M10" s="453" t="s">
        <v>102</v>
      </c>
      <c r="N10" s="454" t="s">
        <v>120</v>
      </c>
      <c r="O10" s="455" t="s">
        <v>546</v>
      </c>
      <c r="P10" s="455" t="s">
        <v>546</v>
      </c>
      <c r="Q10" s="456">
        <v>1</v>
      </c>
      <c r="R10" s="457" t="s">
        <v>131</v>
      </c>
      <c r="S10" s="458">
        <v>0</v>
      </c>
      <c r="T10" s="459" t="s">
        <v>131</v>
      </c>
      <c r="U10" s="460">
        <v>0</v>
      </c>
      <c r="V10" s="459" t="s">
        <v>131</v>
      </c>
      <c r="W10" s="460">
        <v>0</v>
      </c>
      <c r="X10" s="460">
        <v>0</v>
      </c>
      <c r="Y10" s="460">
        <v>0</v>
      </c>
      <c r="Z10" s="461" t="e">
        <v>#DIV/0!</v>
      </c>
      <c r="AA10" s="457">
        <v>0</v>
      </c>
      <c r="AB10" s="462">
        <v>0</v>
      </c>
      <c r="AC10" s="460" t="s">
        <v>131</v>
      </c>
      <c r="AD10" s="460" t="s">
        <v>200</v>
      </c>
      <c r="AE10" s="463" t="s">
        <v>131</v>
      </c>
      <c r="AF10" s="464"/>
      <c r="AG10" s="464"/>
      <c r="AH10" s="371"/>
      <c r="AI10" s="366"/>
      <c r="AJ10" s="367"/>
      <c r="AK10" s="372"/>
      <c r="AL10" s="372"/>
      <c r="AM10" s="372"/>
      <c r="AN10" s="373"/>
      <c r="AO10" s="374"/>
      <c r="AP10" s="375"/>
      <c r="AQ10" s="376"/>
      <c r="AR10" s="376"/>
      <c r="AS10" s="375"/>
      <c r="AT10" s="377"/>
      <c r="AU10" s="377"/>
    </row>
    <row r="11" spans="1:47" ht="50.1" customHeight="1">
      <c r="A11" s="465">
        <v>7</v>
      </c>
      <c r="B11" s="448" t="s">
        <v>116</v>
      </c>
      <c r="C11" s="448" t="s">
        <v>117</v>
      </c>
      <c r="D11" s="466" t="s">
        <v>126</v>
      </c>
      <c r="E11" s="466" t="s">
        <v>126</v>
      </c>
      <c r="F11" s="466" t="s">
        <v>119</v>
      </c>
      <c r="G11" s="467" t="s">
        <v>131</v>
      </c>
      <c r="H11" s="449">
        <v>162.19</v>
      </c>
      <c r="I11" s="450" t="s">
        <v>564</v>
      </c>
      <c r="J11" s="451" t="s">
        <v>565</v>
      </c>
      <c r="K11" s="452">
        <v>33709</v>
      </c>
      <c r="L11" s="452">
        <v>1049</v>
      </c>
      <c r="M11" s="453" t="s">
        <v>102</v>
      </c>
      <c r="N11" s="454" t="s">
        <v>120</v>
      </c>
      <c r="O11" s="455" t="s">
        <v>546</v>
      </c>
      <c r="P11" s="455" t="s">
        <v>546</v>
      </c>
      <c r="Q11" s="456">
        <v>1</v>
      </c>
      <c r="R11" s="457" t="s">
        <v>131</v>
      </c>
      <c r="S11" s="458">
        <v>0</v>
      </c>
      <c r="T11" s="459" t="s">
        <v>131</v>
      </c>
      <c r="U11" s="460">
        <v>0</v>
      </c>
      <c r="V11" s="459" t="s">
        <v>131</v>
      </c>
      <c r="W11" s="460">
        <v>0</v>
      </c>
      <c r="X11" s="460">
        <v>0</v>
      </c>
      <c r="Y11" s="460">
        <v>0</v>
      </c>
      <c r="Z11" s="461" t="e">
        <v>#DIV/0!</v>
      </c>
      <c r="AA11" s="457">
        <v>0</v>
      </c>
      <c r="AB11" s="462">
        <v>0</v>
      </c>
      <c r="AC11" s="460" t="s">
        <v>131</v>
      </c>
      <c r="AD11" s="460" t="s">
        <v>197</v>
      </c>
      <c r="AE11" s="463" t="s">
        <v>131</v>
      </c>
      <c r="AF11" s="464"/>
      <c r="AG11" s="464"/>
      <c r="AH11" s="370"/>
      <c r="AI11" s="366"/>
      <c r="AJ11" s="367"/>
      <c r="AK11" s="372"/>
      <c r="AL11" s="372"/>
      <c r="AM11" s="372"/>
      <c r="AN11" s="373"/>
      <c r="AO11" s="374"/>
      <c r="AP11" s="375"/>
      <c r="AQ11" s="376"/>
      <c r="AR11" s="376"/>
      <c r="AS11" s="375"/>
      <c r="AT11" s="377"/>
      <c r="AU11" s="377"/>
    </row>
    <row r="12" spans="1:47" ht="50.1" customHeight="1">
      <c r="A12" s="465">
        <v>8</v>
      </c>
      <c r="B12" s="448" t="s">
        <v>116</v>
      </c>
      <c r="C12" s="448" t="s">
        <v>117</v>
      </c>
      <c r="D12" s="466" t="s">
        <v>127</v>
      </c>
      <c r="E12" s="466" t="s">
        <v>127</v>
      </c>
      <c r="F12" s="466" t="s">
        <v>119</v>
      </c>
      <c r="G12" s="467" t="s">
        <v>131</v>
      </c>
      <c r="H12" s="449">
        <v>79.03</v>
      </c>
      <c r="I12" s="450" t="s">
        <v>566</v>
      </c>
      <c r="J12" s="451" t="s">
        <v>567</v>
      </c>
      <c r="K12" s="452">
        <v>8430</v>
      </c>
      <c r="L12" s="452">
        <v>463</v>
      </c>
      <c r="M12" s="453" t="s">
        <v>102</v>
      </c>
      <c r="N12" s="454" t="s">
        <v>120</v>
      </c>
      <c r="O12" s="455" t="s">
        <v>546</v>
      </c>
      <c r="P12" s="455" t="s">
        <v>546</v>
      </c>
      <c r="Q12" s="456">
        <v>1</v>
      </c>
      <c r="R12" s="457" t="s">
        <v>131</v>
      </c>
      <c r="S12" s="458">
        <v>0</v>
      </c>
      <c r="T12" s="459" t="s">
        <v>131</v>
      </c>
      <c r="U12" s="460">
        <v>0</v>
      </c>
      <c r="V12" s="459" t="s">
        <v>131</v>
      </c>
      <c r="W12" s="460">
        <v>0</v>
      </c>
      <c r="X12" s="460">
        <v>0</v>
      </c>
      <c r="Y12" s="460">
        <v>0</v>
      </c>
      <c r="Z12" s="461" t="e">
        <v>#DIV/0!</v>
      </c>
      <c r="AA12" s="457">
        <v>0</v>
      </c>
      <c r="AB12" s="462">
        <v>0</v>
      </c>
      <c r="AC12" s="460" t="s">
        <v>131</v>
      </c>
      <c r="AD12" s="460" t="s">
        <v>200</v>
      </c>
      <c r="AE12" s="463" t="s">
        <v>131</v>
      </c>
      <c r="AF12" s="464"/>
      <c r="AG12" s="464"/>
      <c r="AH12" s="370"/>
      <c r="AI12" s="366"/>
      <c r="AJ12" s="367"/>
      <c r="AK12" s="372"/>
      <c r="AL12" s="372"/>
      <c r="AM12" s="372"/>
      <c r="AN12" s="373"/>
      <c r="AO12" s="374"/>
      <c r="AP12" s="375"/>
      <c r="AQ12" s="376"/>
      <c r="AR12" s="376"/>
      <c r="AS12" s="375"/>
      <c r="AT12" s="377"/>
      <c r="AU12" s="377"/>
    </row>
    <row r="13" spans="1:47" ht="50.1" customHeight="1">
      <c r="A13" s="465">
        <v>9</v>
      </c>
      <c r="B13" s="448" t="s">
        <v>116</v>
      </c>
      <c r="C13" s="448" t="s">
        <v>117</v>
      </c>
      <c r="D13" s="466" t="s">
        <v>128</v>
      </c>
      <c r="E13" s="466" t="s">
        <v>128</v>
      </c>
      <c r="F13" s="466" t="s">
        <v>114</v>
      </c>
      <c r="G13" s="467" t="s">
        <v>131</v>
      </c>
      <c r="H13" s="449">
        <v>52.890000000000008</v>
      </c>
      <c r="I13" s="450" t="s">
        <v>568</v>
      </c>
      <c r="J13" s="451" t="s">
        <v>569</v>
      </c>
      <c r="K13" s="452">
        <v>417</v>
      </c>
      <c r="L13" s="452">
        <v>6</v>
      </c>
      <c r="M13" s="453" t="s">
        <v>102</v>
      </c>
      <c r="N13" s="454" t="s">
        <v>120</v>
      </c>
      <c r="O13" s="455" t="s">
        <v>546</v>
      </c>
      <c r="P13" s="455" t="s">
        <v>546</v>
      </c>
      <c r="Q13" s="456">
        <v>1</v>
      </c>
      <c r="R13" s="457" t="s">
        <v>131</v>
      </c>
      <c r="S13" s="458">
        <v>0</v>
      </c>
      <c r="T13" s="459" t="s">
        <v>131</v>
      </c>
      <c r="U13" s="460">
        <v>0</v>
      </c>
      <c r="V13" s="459" t="s">
        <v>131</v>
      </c>
      <c r="W13" s="460">
        <v>0</v>
      </c>
      <c r="X13" s="460">
        <v>0</v>
      </c>
      <c r="Y13" s="460">
        <v>0</v>
      </c>
      <c r="Z13" s="461" t="e">
        <v>#DIV/0!</v>
      </c>
      <c r="AA13" s="457">
        <v>0</v>
      </c>
      <c r="AB13" s="462">
        <v>0</v>
      </c>
      <c r="AC13" s="460" t="s">
        <v>131</v>
      </c>
      <c r="AD13" s="460" t="s">
        <v>201</v>
      </c>
      <c r="AE13" s="463" t="s">
        <v>202</v>
      </c>
      <c r="AF13" s="464"/>
      <c r="AG13" s="464"/>
      <c r="AH13" s="371"/>
      <c r="AI13" s="366"/>
      <c r="AJ13" s="367"/>
      <c r="AK13" s="372"/>
      <c r="AL13" s="372"/>
      <c r="AM13" s="372"/>
      <c r="AN13" s="373"/>
      <c r="AO13" s="374"/>
      <c r="AP13" s="375"/>
      <c r="AQ13" s="376"/>
      <c r="AR13" s="376"/>
      <c r="AS13" s="375"/>
      <c r="AT13" s="377"/>
      <c r="AU13" s="377"/>
    </row>
    <row r="14" spans="1:47" ht="50.1" customHeight="1">
      <c r="A14" s="465">
        <v>10</v>
      </c>
      <c r="B14" s="448" t="s">
        <v>116</v>
      </c>
      <c r="C14" s="448" t="s">
        <v>117</v>
      </c>
      <c r="D14" s="466" t="s">
        <v>129</v>
      </c>
      <c r="E14" s="466" t="s">
        <v>129</v>
      </c>
      <c r="F14" s="466" t="s">
        <v>114</v>
      </c>
      <c r="G14" s="467" t="s">
        <v>131</v>
      </c>
      <c r="H14" s="449">
        <v>52.890000000000008</v>
      </c>
      <c r="I14" s="450" t="s">
        <v>568</v>
      </c>
      <c r="J14" s="451" t="s">
        <v>569</v>
      </c>
      <c r="K14" s="452">
        <v>258</v>
      </c>
      <c r="L14" s="452">
        <v>89</v>
      </c>
      <c r="M14" s="453" t="s">
        <v>102</v>
      </c>
      <c r="N14" s="454" t="s">
        <v>130</v>
      </c>
      <c r="O14" s="455" t="s">
        <v>547</v>
      </c>
      <c r="P14" s="455" t="s">
        <v>548</v>
      </c>
      <c r="Q14" s="456">
        <v>0.25</v>
      </c>
      <c r="R14" s="457" t="s">
        <v>131</v>
      </c>
      <c r="S14" s="458">
        <v>0</v>
      </c>
      <c r="T14" s="459" t="s">
        <v>131</v>
      </c>
      <c r="U14" s="460">
        <v>0</v>
      </c>
      <c r="V14" s="459" t="s">
        <v>131</v>
      </c>
      <c r="W14" s="460">
        <v>0</v>
      </c>
      <c r="X14" s="460">
        <v>0</v>
      </c>
      <c r="Y14" s="460">
        <v>0</v>
      </c>
      <c r="Z14" s="461" t="e">
        <v>#DIV/0!</v>
      </c>
      <c r="AA14" s="457">
        <v>0</v>
      </c>
      <c r="AB14" s="462">
        <v>0</v>
      </c>
      <c r="AC14" s="460" t="s">
        <v>131</v>
      </c>
      <c r="AD14" s="460" t="s">
        <v>203</v>
      </c>
      <c r="AE14" s="463" t="s">
        <v>204</v>
      </c>
      <c r="AF14" s="464"/>
      <c r="AG14" s="464"/>
      <c r="AH14" s="371"/>
      <c r="AI14" s="366"/>
      <c r="AJ14" s="367"/>
      <c r="AK14" s="372"/>
      <c r="AL14" s="372"/>
      <c r="AM14" s="372"/>
      <c r="AN14" s="373"/>
      <c r="AO14" s="374"/>
      <c r="AP14" s="375"/>
      <c r="AQ14" s="376"/>
      <c r="AR14" s="376"/>
      <c r="AS14" s="375"/>
      <c r="AT14" s="377"/>
      <c r="AU14" s="377"/>
    </row>
    <row r="15" spans="1:47" ht="50.1" customHeight="1">
      <c r="A15" s="465" t="s">
        <v>131</v>
      </c>
      <c r="B15" s="448" t="s">
        <v>131</v>
      </c>
      <c r="C15" s="448" t="s">
        <v>131</v>
      </c>
      <c r="D15" s="466" t="s">
        <v>131</v>
      </c>
      <c r="E15" s="466" t="s">
        <v>131</v>
      </c>
      <c r="F15" s="466" t="s">
        <v>131</v>
      </c>
      <c r="G15" s="467" t="s">
        <v>131</v>
      </c>
      <c r="H15" s="449"/>
      <c r="I15" s="450"/>
      <c r="J15" s="451"/>
      <c r="K15" s="452" t="s">
        <v>131</v>
      </c>
      <c r="L15" s="452" t="s">
        <v>131</v>
      </c>
      <c r="M15" s="453" t="s">
        <v>131</v>
      </c>
      <c r="N15" s="454" t="s">
        <v>132</v>
      </c>
      <c r="O15" s="455" t="s">
        <v>546</v>
      </c>
      <c r="P15" s="455" t="s">
        <v>548</v>
      </c>
      <c r="Q15" s="456">
        <v>4.1666666666666664E-2</v>
      </c>
      <c r="R15" s="457" t="s">
        <v>131</v>
      </c>
      <c r="S15" s="458">
        <v>0</v>
      </c>
      <c r="T15" s="459" t="s">
        <v>131</v>
      </c>
      <c r="U15" s="460">
        <v>0</v>
      </c>
      <c r="V15" s="459" t="s">
        <v>131</v>
      </c>
      <c r="W15" s="460">
        <v>0</v>
      </c>
      <c r="X15" s="460">
        <v>0</v>
      </c>
      <c r="Y15" s="460">
        <v>0</v>
      </c>
      <c r="Z15" s="461" t="e">
        <v>#DIV/0!</v>
      </c>
      <c r="AA15" s="457">
        <v>0</v>
      </c>
      <c r="AB15" s="462">
        <v>0</v>
      </c>
      <c r="AC15" s="460" t="s">
        <v>131</v>
      </c>
      <c r="AD15" s="460" t="s">
        <v>205</v>
      </c>
      <c r="AE15" s="463" t="s">
        <v>206</v>
      </c>
      <c r="AF15" s="464"/>
      <c r="AG15" s="464"/>
      <c r="AH15" s="370"/>
      <c r="AI15" s="366"/>
      <c r="AJ15" s="367"/>
      <c r="AK15" s="372"/>
      <c r="AL15" s="372"/>
      <c r="AM15" s="372"/>
      <c r="AN15" s="373"/>
      <c r="AO15" s="374"/>
      <c r="AP15" s="375"/>
      <c r="AQ15" s="376"/>
      <c r="AR15" s="376"/>
      <c r="AS15" s="375"/>
      <c r="AT15" s="377"/>
      <c r="AU15" s="377"/>
    </row>
    <row r="16" spans="1:47" ht="50.1" customHeight="1">
      <c r="A16" s="465" t="s">
        <v>131</v>
      </c>
      <c r="B16" s="448" t="s">
        <v>131</v>
      </c>
      <c r="C16" s="448" t="s">
        <v>131</v>
      </c>
      <c r="D16" s="466" t="s">
        <v>131</v>
      </c>
      <c r="E16" s="466" t="s">
        <v>131</v>
      </c>
      <c r="F16" s="466" t="s">
        <v>131</v>
      </c>
      <c r="G16" s="467" t="s">
        <v>131</v>
      </c>
      <c r="H16" s="449"/>
      <c r="I16" s="450"/>
      <c r="J16" s="451"/>
      <c r="K16" s="452" t="s">
        <v>131</v>
      </c>
      <c r="L16" s="452" t="s">
        <v>131</v>
      </c>
      <c r="M16" s="453" t="s">
        <v>131</v>
      </c>
      <c r="N16" s="454" t="s">
        <v>132</v>
      </c>
      <c r="O16" s="455" t="s">
        <v>546</v>
      </c>
      <c r="P16" s="455" t="s">
        <v>548</v>
      </c>
      <c r="Q16" s="456">
        <v>4.1666666666666664E-2</v>
      </c>
      <c r="R16" s="457" t="s">
        <v>131</v>
      </c>
      <c r="S16" s="458">
        <v>0</v>
      </c>
      <c r="T16" s="459" t="s">
        <v>131</v>
      </c>
      <c r="U16" s="460">
        <v>0</v>
      </c>
      <c r="V16" s="459" t="s">
        <v>131</v>
      </c>
      <c r="W16" s="460">
        <v>0</v>
      </c>
      <c r="X16" s="460">
        <v>0</v>
      </c>
      <c r="Y16" s="460">
        <v>0</v>
      </c>
      <c r="Z16" s="461" t="e">
        <v>#DIV/0!</v>
      </c>
      <c r="AA16" s="457">
        <v>0</v>
      </c>
      <c r="AB16" s="462">
        <v>0</v>
      </c>
      <c r="AC16" s="460" t="s">
        <v>131</v>
      </c>
      <c r="AD16" s="460" t="s">
        <v>207</v>
      </c>
      <c r="AE16" s="463" t="s">
        <v>208</v>
      </c>
      <c r="AF16" s="464"/>
      <c r="AG16" s="464"/>
      <c r="AH16" s="371"/>
      <c r="AI16" s="366"/>
      <c r="AJ16" s="367"/>
      <c r="AK16" s="372"/>
      <c r="AL16" s="372"/>
      <c r="AM16" s="372"/>
      <c r="AN16" s="373"/>
      <c r="AO16" s="374"/>
      <c r="AP16" s="375"/>
      <c r="AQ16" s="376"/>
      <c r="AR16" s="376"/>
      <c r="AS16" s="375"/>
      <c r="AT16" s="377"/>
      <c r="AU16" s="378"/>
    </row>
    <row r="17" spans="1:47" ht="50.1" customHeight="1">
      <c r="A17" s="465" t="s">
        <v>131</v>
      </c>
      <c r="B17" s="448" t="s">
        <v>131</v>
      </c>
      <c r="C17" s="448" t="s">
        <v>131</v>
      </c>
      <c r="D17" s="466" t="s">
        <v>131</v>
      </c>
      <c r="E17" s="466" t="s">
        <v>131</v>
      </c>
      <c r="F17" s="466" t="s">
        <v>131</v>
      </c>
      <c r="G17" s="467" t="s">
        <v>131</v>
      </c>
      <c r="H17" s="449"/>
      <c r="I17" s="468"/>
      <c r="J17" s="469"/>
      <c r="K17" s="452" t="s">
        <v>131</v>
      </c>
      <c r="L17" s="452" t="s">
        <v>131</v>
      </c>
      <c r="M17" s="453" t="s">
        <v>131</v>
      </c>
      <c r="N17" s="465" t="s">
        <v>130</v>
      </c>
      <c r="O17" s="455" t="s">
        <v>547</v>
      </c>
      <c r="P17" s="455" t="s">
        <v>548</v>
      </c>
      <c r="Q17" s="456">
        <v>0.25</v>
      </c>
      <c r="R17" s="457" t="s">
        <v>131</v>
      </c>
      <c r="S17" s="458">
        <v>0</v>
      </c>
      <c r="T17" s="459" t="s">
        <v>131</v>
      </c>
      <c r="U17" s="460">
        <v>0</v>
      </c>
      <c r="V17" s="459" t="s">
        <v>131</v>
      </c>
      <c r="W17" s="460">
        <v>0</v>
      </c>
      <c r="X17" s="460">
        <v>0</v>
      </c>
      <c r="Y17" s="460">
        <v>0</v>
      </c>
      <c r="Z17" s="461" t="e">
        <v>#DIV/0!</v>
      </c>
      <c r="AA17" s="457">
        <v>0</v>
      </c>
      <c r="AB17" s="462">
        <v>0</v>
      </c>
      <c r="AC17" s="460" t="s">
        <v>131</v>
      </c>
      <c r="AD17" s="460" t="s">
        <v>209</v>
      </c>
      <c r="AE17" s="463" t="s">
        <v>210</v>
      </c>
      <c r="AF17" s="464"/>
      <c r="AG17" s="464"/>
      <c r="AH17" s="370"/>
      <c r="AI17" s="366"/>
      <c r="AJ17" s="367"/>
      <c r="AK17" s="372"/>
      <c r="AL17" s="372"/>
      <c r="AM17" s="372"/>
      <c r="AN17" s="373"/>
      <c r="AO17" s="374"/>
      <c r="AP17" s="375"/>
      <c r="AQ17" s="376"/>
      <c r="AR17" s="376"/>
      <c r="AS17" s="375"/>
      <c r="AT17" s="377"/>
      <c r="AU17" s="377"/>
    </row>
    <row r="18" spans="1:47" ht="50.1" customHeight="1">
      <c r="A18" s="465" t="s">
        <v>131</v>
      </c>
      <c r="B18" s="448" t="s">
        <v>131</v>
      </c>
      <c r="C18" s="448" t="s">
        <v>131</v>
      </c>
      <c r="D18" s="466" t="s">
        <v>131</v>
      </c>
      <c r="E18" s="466" t="s">
        <v>131</v>
      </c>
      <c r="F18" s="466" t="s">
        <v>131</v>
      </c>
      <c r="G18" s="467" t="s">
        <v>131</v>
      </c>
      <c r="H18" s="449"/>
      <c r="I18" s="468"/>
      <c r="J18" s="469"/>
      <c r="K18" s="452" t="s">
        <v>131</v>
      </c>
      <c r="L18" s="452" t="s">
        <v>131</v>
      </c>
      <c r="M18" s="453" t="s">
        <v>131</v>
      </c>
      <c r="N18" s="465" t="s">
        <v>133</v>
      </c>
      <c r="O18" s="455" t="s">
        <v>549</v>
      </c>
      <c r="P18" s="455" t="s">
        <v>548</v>
      </c>
      <c r="Q18" s="456">
        <v>0.16666666666666666</v>
      </c>
      <c r="R18" s="457" t="s">
        <v>131</v>
      </c>
      <c r="S18" s="458">
        <v>0</v>
      </c>
      <c r="T18" s="459" t="s">
        <v>131</v>
      </c>
      <c r="U18" s="460">
        <v>0</v>
      </c>
      <c r="V18" s="459" t="s">
        <v>131</v>
      </c>
      <c r="W18" s="460">
        <v>0</v>
      </c>
      <c r="X18" s="460">
        <v>0</v>
      </c>
      <c r="Y18" s="460">
        <v>0</v>
      </c>
      <c r="Z18" s="461" t="e">
        <v>#DIV/0!</v>
      </c>
      <c r="AA18" s="457">
        <v>0</v>
      </c>
      <c r="AB18" s="462">
        <v>0</v>
      </c>
      <c r="AC18" s="460" t="s">
        <v>131</v>
      </c>
      <c r="AD18" s="460" t="s">
        <v>211</v>
      </c>
      <c r="AE18" s="463" t="s">
        <v>212</v>
      </c>
      <c r="AF18" s="464"/>
      <c r="AG18" s="464"/>
      <c r="AH18" s="381"/>
      <c r="AI18" s="366"/>
      <c r="AJ18" s="367"/>
      <c r="AK18" s="372"/>
      <c r="AL18" s="372"/>
      <c r="AM18" s="372"/>
      <c r="AN18" s="382"/>
      <c r="AO18" s="374"/>
      <c r="AP18" s="375"/>
      <c r="AQ18" s="376"/>
      <c r="AR18" s="376"/>
      <c r="AS18" s="375"/>
      <c r="AT18" s="377"/>
      <c r="AU18" s="377"/>
    </row>
    <row r="19" spans="1:47" ht="50.1" customHeight="1">
      <c r="A19" s="465" t="s">
        <v>131</v>
      </c>
      <c r="B19" s="448" t="s">
        <v>131</v>
      </c>
      <c r="C19" s="448" t="s">
        <v>131</v>
      </c>
      <c r="D19" s="466" t="s">
        <v>131</v>
      </c>
      <c r="E19" s="466" t="s">
        <v>131</v>
      </c>
      <c r="F19" s="466" t="s">
        <v>131</v>
      </c>
      <c r="G19" s="467" t="s">
        <v>131</v>
      </c>
      <c r="H19" s="449"/>
      <c r="I19" s="468"/>
      <c r="J19" s="469"/>
      <c r="K19" s="452" t="s">
        <v>131</v>
      </c>
      <c r="L19" s="452" t="s">
        <v>131</v>
      </c>
      <c r="M19" s="453" t="s">
        <v>131</v>
      </c>
      <c r="N19" s="465" t="s">
        <v>132</v>
      </c>
      <c r="O19" s="455" t="s">
        <v>546</v>
      </c>
      <c r="P19" s="455" t="s">
        <v>548</v>
      </c>
      <c r="Q19" s="456">
        <v>4.1666666666666664E-2</v>
      </c>
      <c r="R19" s="457" t="s">
        <v>131</v>
      </c>
      <c r="S19" s="458">
        <v>0</v>
      </c>
      <c r="T19" s="459" t="s">
        <v>131</v>
      </c>
      <c r="U19" s="460">
        <v>0</v>
      </c>
      <c r="V19" s="459" t="s">
        <v>131</v>
      </c>
      <c r="W19" s="460">
        <v>0</v>
      </c>
      <c r="X19" s="460">
        <v>0</v>
      </c>
      <c r="Y19" s="460">
        <v>0</v>
      </c>
      <c r="Z19" s="461" t="e">
        <v>#DIV/0!</v>
      </c>
      <c r="AA19" s="457">
        <v>0</v>
      </c>
      <c r="AB19" s="462">
        <v>0</v>
      </c>
      <c r="AC19" s="460" t="s">
        <v>131</v>
      </c>
      <c r="AD19" s="460" t="s">
        <v>213</v>
      </c>
      <c r="AE19" s="463" t="s">
        <v>214</v>
      </c>
      <c r="AF19" s="464"/>
      <c r="AG19" s="464"/>
      <c r="AH19" s="381"/>
      <c r="AI19" s="366"/>
      <c r="AJ19" s="367"/>
      <c r="AK19" s="372"/>
      <c r="AL19" s="372"/>
      <c r="AM19" s="372"/>
      <c r="AN19" s="373"/>
      <c r="AO19" s="374"/>
      <c r="AP19" s="375"/>
      <c r="AQ19" s="376"/>
      <c r="AR19" s="376"/>
      <c r="AS19" s="375"/>
      <c r="AT19" s="377"/>
      <c r="AU19" s="377"/>
    </row>
    <row r="20" spans="1:47" ht="50.1" customHeight="1">
      <c r="A20" s="465" t="s">
        <v>131</v>
      </c>
      <c r="B20" s="448" t="s">
        <v>131</v>
      </c>
      <c r="C20" s="448" t="s">
        <v>131</v>
      </c>
      <c r="D20" s="466" t="s">
        <v>131</v>
      </c>
      <c r="E20" s="466" t="s">
        <v>131</v>
      </c>
      <c r="F20" s="466" t="s">
        <v>131</v>
      </c>
      <c r="G20" s="467" t="s">
        <v>131</v>
      </c>
      <c r="H20" s="449"/>
      <c r="I20" s="468"/>
      <c r="J20" s="469"/>
      <c r="K20" s="452" t="s">
        <v>131</v>
      </c>
      <c r="L20" s="452" t="s">
        <v>131</v>
      </c>
      <c r="M20" s="453" t="s">
        <v>131</v>
      </c>
      <c r="N20" s="465" t="s">
        <v>132</v>
      </c>
      <c r="O20" s="455" t="s">
        <v>546</v>
      </c>
      <c r="P20" s="455" t="s">
        <v>548</v>
      </c>
      <c r="Q20" s="456">
        <v>4.1666666666666664E-2</v>
      </c>
      <c r="R20" s="457" t="s">
        <v>131</v>
      </c>
      <c r="S20" s="458">
        <v>0</v>
      </c>
      <c r="T20" s="459" t="s">
        <v>131</v>
      </c>
      <c r="U20" s="460">
        <v>0</v>
      </c>
      <c r="V20" s="459" t="s">
        <v>131</v>
      </c>
      <c r="W20" s="460">
        <v>0</v>
      </c>
      <c r="X20" s="460">
        <v>0</v>
      </c>
      <c r="Y20" s="460">
        <v>0</v>
      </c>
      <c r="Z20" s="461" t="e">
        <v>#DIV/0!</v>
      </c>
      <c r="AA20" s="457">
        <v>0</v>
      </c>
      <c r="AB20" s="462">
        <v>0</v>
      </c>
      <c r="AC20" s="460" t="s">
        <v>131</v>
      </c>
      <c r="AD20" s="460" t="s">
        <v>215</v>
      </c>
      <c r="AE20" s="463" t="s">
        <v>216</v>
      </c>
      <c r="AF20" s="464"/>
      <c r="AG20" s="464"/>
      <c r="AH20" s="381"/>
      <c r="AI20" s="366"/>
      <c r="AJ20" s="367"/>
      <c r="AK20" s="372"/>
      <c r="AL20" s="372"/>
      <c r="AM20" s="372"/>
      <c r="AN20" s="373"/>
      <c r="AO20" s="374"/>
      <c r="AP20" s="375"/>
      <c r="AQ20" s="376"/>
      <c r="AR20" s="376"/>
      <c r="AS20" s="375"/>
      <c r="AT20" s="377"/>
      <c r="AU20" s="377"/>
    </row>
    <row r="21" spans="1:47" ht="50.1" customHeight="1">
      <c r="A21" s="465" t="s">
        <v>131</v>
      </c>
      <c r="B21" s="448" t="s">
        <v>131</v>
      </c>
      <c r="C21" s="448" t="s">
        <v>131</v>
      </c>
      <c r="D21" s="466" t="s">
        <v>131</v>
      </c>
      <c r="E21" s="466" t="s">
        <v>131</v>
      </c>
      <c r="F21" s="466" t="s">
        <v>131</v>
      </c>
      <c r="G21" s="467" t="s">
        <v>131</v>
      </c>
      <c r="H21" s="449"/>
      <c r="I21" s="468"/>
      <c r="J21" s="469"/>
      <c r="K21" s="452" t="s">
        <v>131</v>
      </c>
      <c r="L21" s="452" t="s">
        <v>131</v>
      </c>
      <c r="M21" s="453" t="s">
        <v>131</v>
      </c>
      <c r="N21" s="465" t="s">
        <v>133</v>
      </c>
      <c r="O21" s="455" t="s">
        <v>549</v>
      </c>
      <c r="P21" s="455" t="s">
        <v>548</v>
      </c>
      <c r="Q21" s="456">
        <v>0.16666666666666666</v>
      </c>
      <c r="R21" s="457" t="s">
        <v>131</v>
      </c>
      <c r="S21" s="458">
        <v>0</v>
      </c>
      <c r="T21" s="459" t="s">
        <v>131</v>
      </c>
      <c r="U21" s="460">
        <v>0</v>
      </c>
      <c r="V21" s="459" t="s">
        <v>131</v>
      </c>
      <c r="W21" s="460">
        <v>0</v>
      </c>
      <c r="X21" s="460">
        <v>0</v>
      </c>
      <c r="Y21" s="460">
        <v>0</v>
      </c>
      <c r="Z21" s="461" t="e">
        <v>#DIV/0!</v>
      </c>
      <c r="AA21" s="457">
        <v>0</v>
      </c>
      <c r="AB21" s="462">
        <v>0</v>
      </c>
      <c r="AC21" s="460" t="s">
        <v>131</v>
      </c>
      <c r="AD21" s="460" t="s">
        <v>217</v>
      </c>
      <c r="AE21" s="463" t="s">
        <v>218</v>
      </c>
      <c r="AF21" s="464"/>
      <c r="AG21" s="464"/>
      <c r="AH21" s="381"/>
      <c r="AI21" s="366"/>
      <c r="AJ21" s="367"/>
      <c r="AK21" s="372"/>
      <c r="AL21" s="372"/>
      <c r="AM21" s="372"/>
      <c r="AN21" s="373"/>
      <c r="AO21" s="374"/>
      <c r="AP21" s="375"/>
      <c r="AQ21" s="376"/>
      <c r="AR21" s="376"/>
      <c r="AS21" s="375"/>
      <c r="AT21" s="377"/>
      <c r="AU21" s="377"/>
    </row>
    <row r="22" spans="1:47" ht="50.1" customHeight="1">
      <c r="A22" s="465">
        <v>11</v>
      </c>
      <c r="B22" s="448" t="s">
        <v>116</v>
      </c>
      <c r="C22" s="448" t="s">
        <v>117</v>
      </c>
      <c r="D22" s="466" t="s">
        <v>134</v>
      </c>
      <c r="E22" s="466" t="s">
        <v>134</v>
      </c>
      <c r="F22" s="466" t="s">
        <v>114</v>
      </c>
      <c r="G22" s="467" t="s">
        <v>131</v>
      </c>
      <c r="H22" s="449">
        <v>40.140000000000008</v>
      </c>
      <c r="I22" s="468" t="s">
        <v>570</v>
      </c>
      <c r="J22" s="469" t="s">
        <v>571</v>
      </c>
      <c r="K22" s="452">
        <v>30</v>
      </c>
      <c r="L22" s="452">
        <v>30</v>
      </c>
      <c r="M22" s="453" t="s">
        <v>102</v>
      </c>
      <c r="N22" s="465" t="s">
        <v>120</v>
      </c>
      <c r="O22" s="455" t="s">
        <v>546</v>
      </c>
      <c r="P22" s="455" t="s">
        <v>546</v>
      </c>
      <c r="Q22" s="456">
        <v>1</v>
      </c>
      <c r="R22" s="457" t="s">
        <v>131</v>
      </c>
      <c r="S22" s="458">
        <v>0</v>
      </c>
      <c r="T22" s="459" t="s">
        <v>131</v>
      </c>
      <c r="U22" s="460">
        <v>0</v>
      </c>
      <c r="V22" s="459" t="s">
        <v>131</v>
      </c>
      <c r="W22" s="460">
        <v>0</v>
      </c>
      <c r="X22" s="460">
        <v>0</v>
      </c>
      <c r="Y22" s="460">
        <v>0</v>
      </c>
      <c r="Z22" s="461" t="e">
        <v>#DIV/0!</v>
      </c>
      <c r="AA22" s="457">
        <v>0</v>
      </c>
      <c r="AB22" s="462">
        <v>0</v>
      </c>
      <c r="AC22" s="460" t="s">
        <v>131</v>
      </c>
      <c r="AD22" s="460" t="s">
        <v>200</v>
      </c>
      <c r="AE22" s="463" t="s">
        <v>131</v>
      </c>
      <c r="AF22" s="464"/>
      <c r="AG22" s="464"/>
      <c r="AH22" s="381"/>
      <c r="AI22" s="366"/>
      <c r="AJ22" s="367"/>
      <c r="AK22" s="372"/>
      <c r="AL22" s="372"/>
      <c r="AM22" s="372"/>
      <c r="AN22" s="373"/>
      <c r="AO22" s="374"/>
      <c r="AP22" s="375"/>
      <c r="AQ22" s="376"/>
      <c r="AR22" s="376"/>
      <c r="AS22" s="375"/>
      <c r="AT22" s="377"/>
      <c r="AU22" s="377"/>
    </row>
    <row r="23" spans="1:47" ht="50.1" customHeight="1">
      <c r="A23" s="465">
        <v>12</v>
      </c>
      <c r="B23" s="448" t="s">
        <v>116</v>
      </c>
      <c r="C23" s="448" t="s">
        <v>117</v>
      </c>
      <c r="D23" s="466" t="s">
        <v>135</v>
      </c>
      <c r="E23" s="466" t="s">
        <v>135</v>
      </c>
      <c r="F23" s="466" t="s">
        <v>114</v>
      </c>
      <c r="G23" s="467" t="s">
        <v>131</v>
      </c>
      <c r="H23" s="449">
        <v>40.140000000000008</v>
      </c>
      <c r="I23" s="468" t="s">
        <v>570</v>
      </c>
      <c r="J23" s="469" t="s">
        <v>571</v>
      </c>
      <c r="K23" s="452">
        <v>704</v>
      </c>
      <c r="L23" s="452">
        <v>17</v>
      </c>
      <c r="M23" s="453" t="s">
        <v>102</v>
      </c>
      <c r="N23" s="465" t="s">
        <v>136</v>
      </c>
      <c r="O23" s="455" t="s">
        <v>550</v>
      </c>
      <c r="P23" s="455" t="s">
        <v>551</v>
      </c>
      <c r="Q23" s="456">
        <v>0.58333333333333337</v>
      </c>
      <c r="R23" s="457" t="s">
        <v>131</v>
      </c>
      <c r="S23" s="458">
        <v>0</v>
      </c>
      <c r="T23" s="459" t="s">
        <v>131</v>
      </c>
      <c r="U23" s="460">
        <v>0</v>
      </c>
      <c r="V23" s="459" t="s">
        <v>131</v>
      </c>
      <c r="W23" s="460">
        <v>0</v>
      </c>
      <c r="X23" s="460">
        <v>0</v>
      </c>
      <c r="Y23" s="460">
        <v>0</v>
      </c>
      <c r="Z23" s="461" t="e">
        <v>#DIV/0!</v>
      </c>
      <c r="AA23" s="457">
        <v>0</v>
      </c>
      <c r="AB23" s="462">
        <v>0</v>
      </c>
      <c r="AC23" s="460" t="s">
        <v>131</v>
      </c>
      <c r="AD23" s="460" t="s">
        <v>219</v>
      </c>
      <c r="AE23" s="463" t="s">
        <v>220</v>
      </c>
      <c r="AF23" s="464"/>
      <c r="AG23" s="464"/>
      <c r="AH23" s="381"/>
      <c r="AI23" s="366"/>
      <c r="AJ23" s="367"/>
      <c r="AK23" s="372"/>
      <c r="AL23" s="372"/>
      <c r="AM23" s="372"/>
      <c r="AN23" s="373"/>
      <c r="AO23" s="374"/>
      <c r="AP23" s="375"/>
      <c r="AQ23" s="376"/>
      <c r="AR23" s="376"/>
      <c r="AS23" s="375"/>
      <c r="AT23" s="377"/>
      <c r="AU23" s="377"/>
    </row>
    <row r="24" spans="1:47" ht="50.1" customHeight="1">
      <c r="A24" s="465" t="s">
        <v>131</v>
      </c>
      <c r="B24" s="448" t="s">
        <v>131</v>
      </c>
      <c r="C24" s="448" t="s">
        <v>131</v>
      </c>
      <c r="D24" s="466" t="s">
        <v>131</v>
      </c>
      <c r="E24" s="466" t="s">
        <v>131</v>
      </c>
      <c r="F24" s="466" t="s">
        <v>131</v>
      </c>
      <c r="G24" s="467" t="s">
        <v>131</v>
      </c>
      <c r="H24" s="449"/>
      <c r="I24" s="468"/>
      <c r="J24" s="469"/>
      <c r="K24" s="452" t="s">
        <v>131</v>
      </c>
      <c r="L24" s="452" t="s">
        <v>131</v>
      </c>
      <c r="M24" s="453" t="s">
        <v>131</v>
      </c>
      <c r="N24" s="465" t="s">
        <v>137</v>
      </c>
      <c r="O24" s="455" t="s">
        <v>552</v>
      </c>
      <c r="P24" s="455" t="s">
        <v>551</v>
      </c>
      <c r="Q24" s="456">
        <v>0.41666666666666669</v>
      </c>
      <c r="R24" s="457" t="s">
        <v>131</v>
      </c>
      <c r="S24" s="458">
        <v>0</v>
      </c>
      <c r="T24" s="459" t="s">
        <v>131</v>
      </c>
      <c r="U24" s="460">
        <v>0</v>
      </c>
      <c r="V24" s="459" t="s">
        <v>131</v>
      </c>
      <c r="W24" s="460">
        <v>0</v>
      </c>
      <c r="X24" s="460">
        <v>0</v>
      </c>
      <c r="Y24" s="460">
        <v>0</v>
      </c>
      <c r="Z24" s="461" t="e">
        <v>#DIV/0!</v>
      </c>
      <c r="AA24" s="457">
        <v>0</v>
      </c>
      <c r="AB24" s="462">
        <v>0</v>
      </c>
      <c r="AC24" s="460" t="s">
        <v>131</v>
      </c>
      <c r="AD24" s="460" t="s">
        <v>221</v>
      </c>
      <c r="AE24" s="463" t="s">
        <v>222</v>
      </c>
      <c r="AF24" s="464"/>
      <c r="AG24" s="464"/>
      <c r="AH24" s="381"/>
      <c r="AI24" s="366"/>
      <c r="AJ24" s="367"/>
      <c r="AK24" s="372"/>
      <c r="AL24" s="372"/>
      <c r="AM24" s="372"/>
      <c r="AN24" s="373"/>
      <c r="AO24" s="374"/>
      <c r="AP24" s="375"/>
      <c r="AQ24" s="376"/>
      <c r="AR24" s="376"/>
      <c r="AS24" s="375"/>
      <c r="AT24" s="377"/>
      <c r="AU24" s="377"/>
    </row>
    <row r="25" spans="1:47" ht="50.1" customHeight="1">
      <c r="A25" s="465">
        <v>13</v>
      </c>
      <c r="B25" s="448" t="s">
        <v>116</v>
      </c>
      <c r="C25" s="448" t="s">
        <v>117</v>
      </c>
      <c r="D25" s="466" t="s">
        <v>138</v>
      </c>
      <c r="E25" s="466" t="s">
        <v>138</v>
      </c>
      <c r="F25" s="466" t="s">
        <v>114</v>
      </c>
      <c r="G25" s="467" t="s">
        <v>131</v>
      </c>
      <c r="H25" s="449">
        <v>28.270000000000003</v>
      </c>
      <c r="I25" s="468" t="s">
        <v>572</v>
      </c>
      <c r="J25" s="469" t="s">
        <v>573</v>
      </c>
      <c r="K25" s="452">
        <v>843</v>
      </c>
      <c r="L25" s="452">
        <v>118</v>
      </c>
      <c r="M25" s="453" t="s">
        <v>102</v>
      </c>
      <c r="N25" s="465" t="s">
        <v>120</v>
      </c>
      <c r="O25" s="455" t="s">
        <v>546</v>
      </c>
      <c r="P25" s="455" t="s">
        <v>546</v>
      </c>
      <c r="Q25" s="456">
        <v>1</v>
      </c>
      <c r="R25" s="457" t="s">
        <v>131</v>
      </c>
      <c r="S25" s="458">
        <v>0</v>
      </c>
      <c r="T25" s="459" t="s">
        <v>131</v>
      </c>
      <c r="U25" s="460">
        <v>0</v>
      </c>
      <c r="V25" s="459" t="s">
        <v>131</v>
      </c>
      <c r="W25" s="460">
        <v>0</v>
      </c>
      <c r="X25" s="460">
        <v>0</v>
      </c>
      <c r="Y25" s="460">
        <v>0</v>
      </c>
      <c r="Z25" s="461" t="e">
        <v>#DIV/0!</v>
      </c>
      <c r="AA25" s="457">
        <v>0</v>
      </c>
      <c r="AB25" s="462">
        <v>0</v>
      </c>
      <c r="AC25" s="460" t="s">
        <v>131</v>
      </c>
      <c r="AD25" s="460" t="s">
        <v>223</v>
      </c>
      <c r="AE25" s="463" t="s">
        <v>224</v>
      </c>
      <c r="AF25" s="464"/>
      <c r="AG25" s="464"/>
      <c r="AH25" s="370"/>
      <c r="AI25" s="366"/>
      <c r="AJ25" s="367"/>
      <c r="AK25" s="372"/>
      <c r="AL25" s="372"/>
      <c r="AM25" s="372"/>
      <c r="AN25" s="373"/>
      <c r="AO25" s="374"/>
      <c r="AP25" s="375"/>
      <c r="AQ25" s="376"/>
      <c r="AR25" s="376"/>
      <c r="AS25" s="375"/>
      <c r="AT25" s="377"/>
      <c r="AU25" s="377"/>
    </row>
    <row r="26" spans="1:47" ht="50.1" customHeight="1">
      <c r="A26" s="465">
        <v>14</v>
      </c>
      <c r="B26" s="448" t="s">
        <v>116</v>
      </c>
      <c r="C26" s="448" t="s">
        <v>117</v>
      </c>
      <c r="D26" s="466" t="s">
        <v>139</v>
      </c>
      <c r="E26" s="466" t="s">
        <v>760</v>
      </c>
      <c r="F26" s="466" t="s">
        <v>114</v>
      </c>
      <c r="G26" s="467" t="s">
        <v>131</v>
      </c>
      <c r="H26" s="449">
        <v>19.669999999999995</v>
      </c>
      <c r="I26" s="468" t="s">
        <v>574</v>
      </c>
      <c r="J26" s="469" t="s">
        <v>575</v>
      </c>
      <c r="K26" s="452">
        <v>432</v>
      </c>
      <c r="L26" s="452">
        <v>73</v>
      </c>
      <c r="M26" s="453" t="s">
        <v>102</v>
      </c>
      <c r="N26" s="465" t="s">
        <v>140</v>
      </c>
      <c r="O26" s="455" t="s">
        <v>553</v>
      </c>
      <c r="P26" s="455" t="s">
        <v>554</v>
      </c>
      <c r="Q26" s="456">
        <v>0.5</v>
      </c>
      <c r="R26" s="457" t="s">
        <v>131</v>
      </c>
      <c r="S26" s="458">
        <v>0</v>
      </c>
      <c r="T26" s="459" t="s">
        <v>131</v>
      </c>
      <c r="U26" s="460">
        <v>0</v>
      </c>
      <c r="V26" s="459" t="s">
        <v>131</v>
      </c>
      <c r="W26" s="460">
        <v>0</v>
      </c>
      <c r="X26" s="460">
        <v>0</v>
      </c>
      <c r="Y26" s="460">
        <v>0</v>
      </c>
      <c r="Z26" s="461" t="e">
        <v>#DIV/0!</v>
      </c>
      <c r="AA26" s="457">
        <v>0</v>
      </c>
      <c r="AB26" s="462">
        <v>0</v>
      </c>
      <c r="AC26" s="460" t="s">
        <v>131</v>
      </c>
      <c r="AD26" s="460" t="s">
        <v>225</v>
      </c>
      <c r="AE26" s="463" t="s">
        <v>226</v>
      </c>
      <c r="AF26" s="464"/>
      <c r="AG26" s="464"/>
      <c r="AH26" s="381"/>
      <c r="AI26" s="366"/>
      <c r="AJ26" s="367"/>
      <c r="AK26" s="372"/>
      <c r="AL26" s="372"/>
      <c r="AM26" s="372"/>
      <c r="AN26" s="373"/>
      <c r="AO26" s="374"/>
      <c r="AP26" s="375"/>
      <c r="AQ26" s="376"/>
      <c r="AR26" s="376"/>
      <c r="AS26" s="375"/>
      <c r="AT26" s="377"/>
      <c r="AU26" s="377"/>
    </row>
    <row r="27" spans="1:47" ht="50.1" customHeight="1">
      <c r="A27" s="465" t="s">
        <v>131</v>
      </c>
      <c r="B27" s="448" t="s">
        <v>131</v>
      </c>
      <c r="C27" s="448" t="s">
        <v>131</v>
      </c>
      <c r="D27" s="466" t="s">
        <v>131</v>
      </c>
      <c r="E27" s="466" t="s">
        <v>131</v>
      </c>
      <c r="F27" s="466" t="s">
        <v>131</v>
      </c>
      <c r="G27" s="467" t="s">
        <v>131</v>
      </c>
      <c r="H27" s="449"/>
      <c r="I27" s="468"/>
      <c r="J27" s="469"/>
      <c r="K27" s="452" t="s">
        <v>131</v>
      </c>
      <c r="L27" s="452" t="s">
        <v>131</v>
      </c>
      <c r="M27" s="453" t="s">
        <v>131</v>
      </c>
      <c r="N27" s="465" t="s">
        <v>141</v>
      </c>
      <c r="O27" s="455" t="s">
        <v>555</v>
      </c>
      <c r="P27" s="455" t="s">
        <v>554</v>
      </c>
      <c r="Q27" s="456">
        <v>0.16666666666666666</v>
      </c>
      <c r="R27" s="457" t="s">
        <v>131</v>
      </c>
      <c r="S27" s="458">
        <v>0</v>
      </c>
      <c r="T27" s="459" t="s">
        <v>131</v>
      </c>
      <c r="U27" s="460">
        <v>0</v>
      </c>
      <c r="V27" s="459" t="s">
        <v>131</v>
      </c>
      <c r="W27" s="460">
        <v>0</v>
      </c>
      <c r="X27" s="460">
        <v>0</v>
      </c>
      <c r="Y27" s="460">
        <v>0</v>
      </c>
      <c r="Z27" s="461" t="e">
        <v>#DIV/0!</v>
      </c>
      <c r="AA27" s="457">
        <v>0</v>
      </c>
      <c r="AB27" s="462">
        <v>0</v>
      </c>
      <c r="AC27" s="460" t="s">
        <v>131</v>
      </c>
      <c r="AD27" s="460" t="s">
        <v>227</v>
      </c>
      <c r="AE27" s="463" t="s">
        <v>228</v>
      </c>
      <c r="AF27" s="464"/>
      <c r="AG27" s="464"/>
      <c r="AH27" s="381"/>
      <c r="AI27" s="366"/>
      <c r="AJ27" s="367"/>
      <c r="AK27" s="372"/>
      <c r="AL27" s="372"/>
      <c r="AM27" s="372"/>
      <c r="AN27" s="373"/>
      <c r="AO27" s="374"/>
      <c r="AP27" s="375"/>
      <c r="AQ27" s="376"/>
      <c r="AR27" s="376"/>
      <c r="AS27" s="375"/>
      <c r="AT27" s="377"/>
      <c r="AU27" s="377"/>
    </row>
    <row r="28" spans="1:47" ht="49.7" customHeight="1">
      <c r="A28" s="465" t="s">
        <v>131</v>
      </c>
      <c r="B28" s="448" t="s">
        <v>131</v>
      </c>
      <c r="C28" s="448" t="s">
        <v>131</v>
      </c>
      <c r="D28" s="466" t="s">
        <v>131</v>
      </c>
      <c r="E28" s="466" t="s">
        <v>131</v>
      </c>
      <c r="F28" s="466" t="s">
        <v>131</v>
      </c>
      <c r="G28" s="467" t="s">
        <v>131</v>
      </c>
      <c r="H28" s="449"/>
      <c r="I28" s="468"/>
      <c r="J28" s="469"/>
      <c r="K28" s="452" t="s">
        <v>131</v>
      </c>
      <c r="L28" s="452" t="s">
        <v>131</v>
      </c>
      <c r="M28" s="453" t="s">
        <v>131</v>
      </c>
      <c r="N28" s="465" t="s">
        <v>141</v>
      </c>
      <c r="O28" s="470" t="s">
        <v>555</v>
      </c>
      <c r="P28" s="470" t="s">
        <v>554</v>
      </c>
      <c r="Q28" s="471">
        <v>0.16666666666666666</v>
      </c>
      <c r="R28" s="472" t="s">
        <v>131</v>
      </c>
      <c r="S28" s="471">
        <v>0</v>
      </c>
      <c r="T28" s="472" t="s">
        <v>131</v>
      </c>
      <c r="U28" s="471">
        <v>0</v>
      </c>
      <c r="V28" s="472" t="s">
        <v>131</v>
      </c>
      <c r="W28" s="471">
        <v>0</v>
      </c>
      <c r="X28" s="471">
        <v>0</v>
      </c>
      <c r="Y28" s="471">
        <v>0</v>
      </c>
      <c r="Z28" s="473" t="e">
        <v>#DIV/0!</v>
      </c>
      <c r="AA28" s="474">
        <v>0</v>
      </c>
      <c r="AB28" s="474">
        <v>0</v>
      </c>
      <c r="AC28" s="475" t="s">
        <v>131</v>
      </c>
      <c r="AD28" s="471" t="s">
        <v>229</v>
      </c>
      <c r="AE28" s="476" t="s">
        <v>228</v>
      </c>
      <c r="AF28" s="464"/>
      <c r="AG28" s="464"/>
      <c r="AH28" s="381"/>
      <c r="AI28" s="366"/>
      <c r="AJ28" s="367"/>
      <c r="AK28" s="372"/>
      <c r="AL28" s="372"/>
      <c r="AM28" s="372"/>
      <c r="AN28" s="386"/>
      <c r="AO28" s="389"/>
      <c r="AP28" s="390"/>
      <c r="AQ28" s="390"/>
      <c r="AR28" s="390"/>
      <c r="AS28" s="390"/>
      <c r="AT28" s="391"/>
      <c r="AU28" s="391"/>
    </row>
    <row r="29" spans="1:47" ht="49.7" customHeight="1">
      <c r="A29" s="465" t="s">
        <v>131</v>
      </c>
      <c r="B29" s="448" t="s">
        <v>131</v>
      </c>
      <c r="C29" s="448" t="s">
        <v>131</v>
      </c>
      <c r="D29" s="466" t="s">
        <v>131</v>
      </c>
      <c r="E29" s="466" t="s">
        <v>131</v>
      </c>
      <c r="F29" s="466" t="s">
        <v>131</v>
      </c>
      <c r="G29" s="467" t="s">
        <v>131</v>
      </c>
      <c r="H29" s="449"/>
      <c r="I29" s="468"/>
      <c r="J29" s="469"/>
      <c r="K29" s="452" t="s">
        <v>131</v>
      </c>
      <c r="L29" s="452" t="s">
        <v>131</v>
      </c>
      <c r="M29" s="453" t="s">
        <v>131</v>
      </c>
      <c r="N29" s="465" t="s">
        <v>142</v>
      </c>
      <c r="O29" s="470" t="s">
        <v>549</v>
      </c>
      <c r="P29" s="470" t="s">
        <v>554</v>
      </c>
      <c r="Q29" s="471">
        <v>4.7619047619047616E-2</v>
      </c>
      <c r="R29" s="472" t="s">
        <v>131</v>
      </c>
      <c r="S29" s="471">
        <v>0</v>
      </c>
      <c r="T29" s="472" t="s">
        <v>131</v>
      </c>
      <c r="U29" s="471">
        <v>0</v>
      </c>
      <c r="V29" s="472" t="s">
        <v>131</v>
      </c>
      <c r="W29" s="471">
        <v>0</v>
      </c>
      <c r="X29" s="471">
        <v>0</v>
      </c>
      <c r="Y29" s="471">
        <v>0</v>
      </c>
      <c r="Z29" s="473" t="e">
        <v>#DIV/0!</v>
      </c>
      <c r="AA29" s="474">
        <v>0</v>
      </c>
      <c r="AB29" s="474">
        <v>0</v>
      </c>
      <c r="AC29" s="475" t="s">
        <v>131</v>
      </c>
      <c r="AD29" s="471" t="s">
        <v>230</v>
      </c>
      <c r="AE29" s="476" t="s">
        <v>231</v>
      </c>
      <c r="AF29" s="464"/>
      <c r="AG29" s="464"/>
      <c r="AH29" s="370"/>
      <c r="AI29" s="366"/>
      <c r="AJ29" s="367"/>
      <c r="AK29" s="372"/>
      <c r="AL29" s="372"/>
      <c r="AM29" s="372"/>
      <c r="AN29" s="386"/>
      <c r="AO29" s="389"/>
      <c r="AP29" s="390"/>
      <c r="AQ29" s="390"/>
      <c r="AR29" s="390"/>
      <c r="AS29" s="390"/>
      <c r="AT29" s="391"/>
      <c r="AU29" s="391"/>
    </row>
    <row r="30" spans="1:47" ht="49.7" customHeight="1">
      <c r="A30" s="465" t="s">
        <v>131</v>
      </c>
      <c r="B30" s="448" t="s">
        <v>131</v>
      </c>
      <c r="C30" s="448" t="s">
        <v>131</v>
      </c>
      <c r="D30" s="466" t="s">
        <v>131</v>
      </c>
      <c r="E30" s="466" t="s">
        <v>131</v>
      </c>
      <c r="F30" s="466" t="s">
        <v>131</v>
      </c>
      <c r="G30" s="467" t="s">
        <v>131</v>
      </c>
      <c r="H30" s="449"/>
      <c r="I30" s="468"/>
      <c r="J30" s="469"/>
      <c r="K30" s="452" t="s">
        <v>131</v>
      </c>
      <c r="L30" s="452" t="s">
        <v>131</v>
      </c>
      <c r="M30" s="453" t="s">
        <v>131</v>
      </c>
      <c r="N30" s="465" t="s">
        <v>142</v>
      </c>
      <c r="O30" s="470" t="s">
        <v>549</v>
      </c>
      <c r="P30" s="470" t="s">
        <v>554</v>
      </c>
      <c r="Q30" s="471">
        <v>4.7619047619047616E-2</v>
      </c>
      <c r="R30" s="472" t="s">
        <v>131</v>
      </c>
      <c r="S30" s="471">
        <v>0</v>
      </c>
      <c r="T30" s="472" t="s">
        <v>131</v>
      </c>
      <c r="U30" s="471">
        <v>0</v>
      </c>
      <c r="V30" s="472" t="s">
        <v>131</v>
      </c>
      <c r="W30" s="471">
        <v>0</v>
      </c>
      <c r="X30" s="471">
        <v>0</v>
      </c>
      <c r="Y30" s="471">
        <v>0</v>
      </c>
      <c r="Z30" s="473" t="e">
        <v>#DIV/0!</v>
      </c>
      <c r="AA30" s="474">
        <v>0</v>
      </c>
      <c r="AB30" s="474">
        <v>0</v>
      </c>
      <c r="AC30" s="475" t="s">
        <v>131</v>
      </c>
      <c r="AD30" s="471" t="s">
        <v>232</v>
      </c>
      <c r="AE30" s="476" t="s">
        <v>231</v>
      </c>
      <c r="AF30" s="464"/>
      <c r="AG30" s="464"/>
      <c r="AH30" s="381"/>
      <c r="AI30" s="366"/>
      <c r="AJ30" s="367"/>
      <c r="AK30" s="372"/>
      <c r="AL30" s="372"/>
      <c r="AM30" s="372"/>
      <c r="AN30" s="386"/>
      <c r="AO30" s="389"/>
      <c r="AP30" s="390"/>
      <c r="AQ30" s="390"/>
      <c r="AR30" s="390"/>
      <c r="AS30" s="390"/>
      <c r="AT30" s="391"/>
      <c r="AU30" s="391"/>
    </row>
    <row r="31" spans="1:47" ht="49.7" customHeight="1">
      <c r="A31" s="465" t="s">
        <v>131</v>
      </c>
      <c r="B31" s="448" t="s">
        <v>131</v>
      </c>
      <c r="C31" s="448" t="s">
        <v>131</v>
      </c>
      <c r="D31" s="466" t="s">
        <v>131</v>
      </c>
      <c r="E31" s="466" t="s">
        <v>131</v>
      </c>
      <c r="F31" s="466" t="s">
        <v>131</v>
      </c>
      <c r="G31" s="467" t="s">
        <v>131</v>
      </c>
      <c r="H31" s="449"/>
      <c r="I31" s="468"/>
      <c r="J31" s="469"/>
      <c r="K31" s="452" t="s">
        <v>131</v>
      </c>
      <c r="L31" s="452" t="s">
        <v>131</v>
      </c>
      <c r="M31" s="453" t="s">
        <v>131</v>
      </c>
      <c r="N31" s="465" t="s">
        <v>143</v>
      </c>
      <c r="O31" s="470" t="s">
        <v>547</v>
      </c>
      <c r="P31" s="470" t="s">
        <v>554</v>
      </c>
      <c r="Q31" s="471">
        <v>7.1428571428571425E-2</v>
      </c>
      <c r="R31" s="472" t="s">
        <v>131</v>
      </c>
      <c r="S31" s="471">
        <v>0</v>
      </c>
      <c r="T31" s="472" t="s">
        <v>131</v>
      </c>
      <c r="U31" s="471">
        <v>0</v>
      </c>
      <c r="V31" s="472" t="s">
        <v>131</v>
      </c>
      <c r="W31" s="471">
        <v>0</v>
      </c>
      <c r="X31" s="471">
        <v>0</v>
      </c>
      <c r="Y31" s="471">
        <v>0</v>
      </c>
      <c r="Z31" s="473" t="e">
        <v>#DIV/0!</v>
      </c>
      <c r="AA31" s="474">
        <v>0</v>
      </c>
      <c r="AB31" s="474">
        <v>0</v>
      </c>
      <c r="AC31" s="475" t="s">
        <v>131</v>
      </c>
      <c r="AD31" s="471" t="s">
        <v>233</v>
      </c>
      <c r="AE31" s="476" t="s">
        <v>231</v>
      </c>
      <c r="AF31" s="464"/>
      <c r="AG31" s="464"/>
      <c r="AH31" s="381"/>
      <c r="AI31" s="366"/>
      <c r="AJ31" s="367"/>
      <c r="AK31" s="372"/>
      <c r="AL31" s="372"/>
      <c r="AM31" s="372"/>
      <c r="AN31" s="386"/>
      <c r="AO31" s="389"/>
      <c r="AP31" s="390"/>
      <c r="AQ31" s="390"/>
      <c r="AR31" s="390"/>
      <c r="AS31" s="390"/>
      <c r="AT31" s="391"/>
      <c r="AU31" s="391"/>
    </row>
    <row r="32" spans="1:47" ht="49.7" customHeight="1">
      <c r="A32" s="465">
        <v>15</v>
      </c>
      <c r="B32" s="448" t="s">
        <v>116</v>
      </c>
      <c r="C32" s="448" t="s">
        <v>117</v>
      </c>
      <c r="D32" s="466" t="s">
        <v>144</v>
      </c>
      <c r="E32" s="466" t="s">
        <v>144</v>
      </c>
      <c r="F32" s="466" t="s">
        <v>114</v>
      </c>
      <c r="G32" s="467" t="s">
        <v>131</v>
      </c>
      <c r="H32" s="449">
        <v>52.890000000000008</v>
      </c>
      <c r="I32" s="468" t="s">
        <v>568</v>
      </c>
      <c r="J32" s="469" t="s">
        <v>569</v>
      </c>
      <c r="K32" s="452">
        <v>132</v>
      </c>
      <c r="L32" s="452">
        <v>77</v>
      </c>
      <c r="M32" s="453" t="s">
        <v>102</v>
      </c>
      <c r="N32" s="465" t="s">
        <v>120</v>
      </c>
      <c r="O32" s="470" t="s">
        <v>546</v>
      </c>
      <c r="P32" s="470" t="s">
        <v>546</v>
      </c>
      <c r="Q32" s="471">
        <v>1</v>
      </c>
      <c r="R32" s="472" t="s">
        <v>131</v>
      </c>
      <c r="S32" s="471">
        <v>0</v>
      </c>
      <c r="T32" s="472" t="s">
        <v>131</v>
      </c>
      <c r="U32" s="471">
        <v>0</v>
      </c>
      <c r="V32" s="472" t="s">
        <v>131</v>
      </c>
      <c r="W32" s="471">
        <v>0</v>
      </c>
      <c r="X32" s="471">
        <v>0</v>
      </c>
      <c r="Y32" s="471">
        <v>0</v>
      </c>
      <c r="Z32" s="473" t="e">
        <v>#DIV/0!</v>
      </c>
      <c r="AA32" s="474">
        <v>0</v>
      </c>
      <c r="AB32" s="474">
        <v>0</v>
      </c>
      <c r="AC32" s="475" t="s">
        <v>131</v>
      </c>
      <c r="AD32" s="471" t="s">
        <v>200</v>
      </c>
      <c r="AE32" s="476" t="s">
        <v>131</v>
      </c>
      <c r="AF32" s="464"/>
      <c r="AG32" s="464"/>
      <c r="AH32" s="381"/>
      <c r="AI32" s="366"/>
      <c r="AJ32" s="367"/>
      <c r="AK32" s="372"/>
      <c r="AL32" s="372"/>
      <c r="AM32" s="372"/>
      <c r="AN32" s="386"/>
      <c r="AO32" s="389"/>
      <c r="AP32" s="390"/>
      <c r="AQ32" s="390"/>
      <c r="AR32" s="390"/>
      <c r="AS32" s="390"/>
      <c r="AT32" s="391"/>
      <c r="AU32" s="391"/>
    </row>
    <row r="33" spans="1:47" ht="49.7" customHeight="1">
      <c r="A33" s="465">
        <v>16</v>
      </c>
      <c r="B33" s="448" t="s">
        <v>116</v>
      </c>
      <c r="C33" s="448" t="s">
        <v>117</v>
      </c>
      <c r="D33" s="466" t="s">
        <v>145</v>
      </c>
      <c r="E33" s="466" t="s">
        <v>145</v>
      </c>
      <c r="F33" s="466" t="s">
        <v>114</v>
      </c>
      <c r="G33" s="467" t="s">
        <v>131</v>
      </c>
      <c r="H33" s="449">
        <v>40.140000000000008</v>
      </c>
      <c r="I33" s="468" t="s">
        <v>570</v>
      </c>
      <c r="J33" s="469" t="s">
        <v>571</v>
      </c>
      <c r="K33" s="452">
        <v>536</v>
      </c>
      <c r="L33" s="452">
        <v>158</v>
      </c>
      <c r="M33" s="453" t="s">
        <v>102</v>
      </c>
      <c r="N33" s="465" t="s">
        <v>120</v>
      </c>
      <c r="O33" s="470" t="s">
        <v>546</v>
      </c>
      <c r="P33" s="470" t="s">
        <v>546</v>
      </c>
      <c r="Q33" s="471">
        <v>1</v>
      </c>
      <c r="R33" s="472" t="s">
        <v>131</v>
      </c>
      <c r="S33" s="471">
        <v>0</v>
      </c>
      <c r="T33" s="472" t="s">
        <v>131</v>
      </c>
      <c r="U33" s="471">
        <v>0</v>
      </c>
      <c r="V33" s="472" t="s">
        <v>131</v>
      </c>
      <c r="W33" s="471">
        <v>0</v>
      </c>
      <c r="X33" s="471">
        <v>0</v>
      </c>
      <c r="Y33" s="471">
        <v>0</v>
      </c>
      <c r="Z33" s="473" t="e">
        <v>#DIV/0!</v>
      </c>
      <c r="AA33" s="474">
        <v>0</v>
      </c>
      <c r="AB33" s="474">
        <v>0</v>
      </c>
      <c r="AC33" s="475" t="s">
        <v>131</v>
      </c>
      <c r="AD33" s="471" t="s">
        <v>203</v>
      </c>
      <c r="AE33" s="476" t="s">
        <v>234</v>
      </c>
      <c r="AF33" s="464"/>
      <c r="AG33" s="464"/>
      <c r="AH33" s="381"/>
      <c r="AI33" s="366"/>
      <c r="AJ33" s="367"/>
      <c r="AK33" s="372"/>
      <c r="AL33" s="372"/>
      <c r="AM33" s="372"/>
      <c r="AN33" s="386"/>
      <c r="AO33" s="389"/>
      <c r="AP33" s="390"/>
      <c r="AQ33" s="390"/>
      <c r="AR33" s="390"/>
      <c r="AS33" s="390"/>
      <c r="AT33" s="391"/>
      <c r="AU33" s="391"/>
    </row>
    <row r="34" spans="1:47" ht="49.7" customHeight="1">
      <c r="A34" s="465">
        <v>17</v>
      </c>
      <c r="B34" s="448" t="s">
        <v>116</v>
      </c>
      <c r="C34" s="448" t="s">
        <v>117</v>
      </c>
      <c r="D34" s="466" t="s">
        <v>146</v>
      </c>
      <c r="E34" s="466" t="s">
        <v>146</v>
      </c>
      <c r="F34" s="466" t="s">
        <v>114</v>
      </c>
      <c r="G34" s="467" t="s">
        <v>131</v>
      </c>
      <c r="H34" s="449">
        <v>40.140000000000008</v>
      </c>
      <c r="I34" s="468" t="s">
        <v>570</v>
      </c>
      <c r="J34" s="469" t="s">
        <v>571</v>
      </c>
      <c r="K34" s="452">
        <v>241</v>
      </c>
      <c r="L34" s="452">
        <v>73</v>
      </c>
      <c r="M34" s="453" t="s">
        <v>102</v>
      </c>
      <c r="N34" s="465" t="s">
        <v>120</v>
      </c>
      <c r="O34" s="470" t="s">
        <v>546</v>
      </c>
      <c r="P34" s="470" t="s">
        <v>546</v>
      </c>
      <c r="Q34" s="471">
        <v>1</v>
      </c>
      <c r="R34" s="472" t="s">
        <v>131</v>
      </c>
      <c r="S34" s="471">
        <v>0</v>
      </c>
      <c r="T34" s="472" t="s">
        <v>131</v>
      </c>
      <c r="U34" s="471">
        <v>0</v>
      </c>
      <c r="V34" s="472" t="s">
        <v>131</v>
      </c>
      <c r="W34" s="471">
        <v>0</v>
      </c>
      <c r="X34" s="471">
        <v>0</v>
      </c>
      <c r="Y34" s="471">
        <v>0</v>
      </c>
      <c r="Z34" s="473" t="e">
        <v>#DIV/0!</v>
      </c>
      <c r="AA34" s="474">
        <v>0</v>
      </c>
      <c r="AB34" s="474">
        <v>0</v>
      </c>
      <c r="AC34" s="475" t="s">
        <v>131</v>
      </c>
      <c r="AD34" s="471" t="s">
        <v>235</v>
      </c>
      <c r="AE34" s="476" t="s">
        <v>236</v>
      </c>
      <c r="AF34" s="464"/>
      <c r="AG34" s="464"/>
      <c r="AH34" s="381"/>
      <c r="AI34" s="366"/>
      <c r="AJ34" s="367"/>
      <c r="AK34" s="372"/>
      <c r="AL34" s="372"/>
      <c r="AM34" s="372"/>
      <c r="AN34" s="386"/>
      <c r="AO34" s="389"/>
      <c r="AP34" s="390"/>
      <c r="AQ34" s="390"/>
      <c r="AR34" s="390"/>
      <c r="AS34" s="390"/>
      <c r="AT34" s="391"/>
      <c r="AU34" s="391"/>
    </row>
    <row r="35" spans="1:47" ht="49.7" customHeight="1">
      <c r="A35" s="465">
        <v>18</v>
      </c>
      <c r="B35" s="448" t="s">
        <v>116</v>
      </c>
      <c r="C35" s="448" t="s">
        <v>117</v>
      </c>
      <c r="D35" s="466" t="s">
        <v>147</v>
      </c>
      <c r="E35" s="466" t="s">
        <v>147</v>
      </c>
      <c r="F35" s="466" t="s">
        <v>114</v>
      </c>
      <c r="G35" s="467" t="s">
        <v>131</v>
      </c>
      <c r="H35" s="449">
        <v>28.270000000000003</v>
      </c>
      <c r="I35" s="468" t="s">
        <v>572</v>
      </c>
      <c r="J35" s="469" t="s">
        <v>573</v>
      </c>
      <c r="K35" s="452">
        <v>893</v>
      </c>
      <c r="L35" s="452">
        <v>120</v>
      </c>
      <c r="M35" s="453" t="s">
        <v>102</v>
      </c>
      <c r="N35" s="465" t="s">
        <v>140</v>
      </c>
      <c r="O35" s="470" t="s">
        <v>553</v>
      </c>
      <c r="P35" s="470" t="s">
        <v>554</v>
      </c>
      <c r="Q35" s="471">
        <v>0.5</v>
      </c>
      <c r="R35" s="472" t="s">
        <v>131</v>
      </c>
      <c r="S35" s="471">
        <v>0</v>
      </c>
      <c r="T35" s="472" t="s">
        <v>131</v>
      </c>
      <c r="U35" s="471">
        <v>0</v>
      </c>
      <c r="V35" s="472" t="s">
        <v>131</v>
      </c>
      <c r="W35" s="471">
        <v>0</v>
      </c>
      <c r="X35" s="471">
        <v>0</v>
      </c>
      <c r="Y35" s="471">
        <v>0</v>
      </c>
      <c r="Z35" s="473" t="e">
        <v>#DIV/0!</v>
      </c>
      <c r="AA35" s="474">
        <v>0</v>
      </c>
      <c r="AB35" s="474">
        <v>0</v>
      </c>
      <c r="AC35" s="475" t="s">
        <v>131</v>
      </c>
      <c r="AD35" s="471" t="s">
        <v>225</v>
      </c>
      <c r="AE35" s="476" t="s">
        <v>226</v>
      </c>
      <c r="AF35" s="464"/>
      <c r="AG35" s="464"/>
      <c r="AH35" s="381"/>
      <c r="AI35" s="366"/>
      <c r="AJ35" s="367"/>
      <c r="AK35" s="372"/>
      <c r="AL35" s="372"/>
      <c r="AM35" s="372"/>
      <c r="AN35" s="386"/>
      <c r="AO35" s="389"/>
      <c r="AP35" s="390"/>
      <c r="AQ35" s="390"/>
      <c r="AR35" s="390"/>
      <c r="AS35" s="390"/>
      <c r="AT35" s="391"/>
      <c r="AU35" s="391"/>
    </row>
    <row r="36" spans="1:47" ht="49.7" customHeight="1">
      <c r="A36" s="465" t="s">
        <v>131</v>
      </c>
      <c r="B36" s="448" t="s">
        <v>131</v>
      </c>
      <c r="C36" s="448" t="s">
        <v>131</v>
      </c>
      <c r="D36" s="466" t="s">
        <v>131</v>
      </c>
      <c r="E36" s="466" t="s">
        <v>131</v>
      </c>
      <c r="F36" s="466" t="s">
        <v>131</v>
      </c>
      <c r="G36" s="467" t="s">
        <v>131</v>
      </c>
      <c r="H36" s="449"/>
      <c r="I36" s="468"/>
      <c r="J36" s="469"/>
      <c r="K36" s="452" t="s">
        <v>131</v>
      </c>
      <c r="L36" s="452" t="s">
        <v>131</v>
      </c>
      <c r="M36" s="453" t="s">
        <v>131</v>
      </c>
      <c r="N36" s="465" t="s">
        <v>141</v>
      </c>
      <c r="O36" s="470" t="s">
        <v>555</v>
      </c>
      <c r="P36" s="470" t="s">
        <v>554</v>
      </c>
      <c r="Q36" s="471">
        <v>0.16666666666666666</v>
      </c>
      <c r="R36" s="472" t="s">
        <v>131</v>
      </c>
      <c r="S36" s="471">
        <v>0</v>
      </c>
      <c r="T36" s="472" t="s">
        <v>131</v>
      </c>
      <c r="U36" s="471">
        <v>0</v>
      </c>
      <c r="V36" s="472" t="s">
        <v>131</v>
      </c>
      <c r="W36" s="471">
        <v>0</v>
      </c>
      <c r="X36" s="471">
        <v>0</v>
      </c>
      <c r="Y36" s="471">
        <v>0</v>
      </c>
      <c r="Z36" s="473" t="e">
        <v>#DIV/0!</v>
      </c>
      <c r="AA36" s="474">
        <v>0</v>
      </c>
      <c r="AB36" s="474">
        <v>0</v>
      </c>
      <c r="AC36" s="475" t="s">
        <v>131</v>
      </c>
      <c r="AD36" s="471" t="s">
        <v>227</v>
      </c>
      <c r="AE36" s="476" t="s">
        <v>228</v>
      </c>
      <c r="AF36" s="464"/>
      <c r="AG36" s="464"/>
      <c r="AH36" s="381"/>
      <c r="AI36" s="366"/>
      <c r="AJ36" s="367"/>
      <c r="AK36" s="372"/>
      <c r="AL36" s="372"/>
      <c r="AM36" s="372"/>
      <c r="AN36" s="386"/>
      <c r="AO36" s="389"/>
      <c r="AP36" s="390"/>
      <c r="AQ36" s="390"/>
      <c r="AR36" s="390"/>
      <c r="AS36" s="390"/>
      <c r="AT36" s="391"/>
      <c r="AU36" s="391"/>
    </row>
    <row r="37" spans="1:47" ht="49.7" customHeight="1">
      <c r="A37" s="465" t="s">
        <v>131</v>
      </c>
      <c r="B37" s="448" t="s">
        <v>131</v>
      </c>
      <c r="C37" s="448" t="s">
        <v>131</v>
      </c>
      <c r="D37" s="466" t="s">
        <v>131</v>
      </c>
      <c r="E37" s="466" t="s">
        <v>131</v>
      </c>
      <c r="F37" s="466" t="s">
        <v>131</v>
      </c>
      <c r="G37" s="467" t="s">
        <v>131</v>
      </c>
      <c r="H37" s="449"/>
      <c r="I37" s="468"/>
      <c r="J37" s="469"/>
      <c r="K37" s="452" t="s">
        <v>131</v>
      </c>
      <c r="L37" s="452" t="s">
        <v>131</v>
      </c>
      <c r="M37" s="453" t="s">
        <v>131</v>
      </c>
      <c r="N37" s="465" t="s">
        <v>141</v>
      </c>
      <c r="O37" s="470" t="s">
        <v>555</v>
      </c>
      <c r="P37" s="470" t="s">
        <v>554</v>
      </c>
      <c r="Q37" s="471">
        <v>0.16666666666666666</v>
      </c>
      <c r="R37" s="472" t="s">
        <v>131</v>
      </c>
      <c r="S37" s="471">
        <v>0</v>
      </c>
      <c r="T37" s="472" t="s">
        <v>131</v>
      </c>
      <c r="U37" s="471">
        <v>0</v>
      </c>
      <c r="V37" s="472" t="s">
        <v>131</v>
      </c>
      <c r="W37" s="471">
        <v>0</v>
      </c>
      <c r="X37" s="471">
        <v>0</v>
      </c>
      <c r="Y37" s="471">
        <v>0</v>
      </c>
      <c r="Z37" s="473" t="e">
        <v>#DIV/0!</v>
      </c>
      <c r="AA37" s="474">
        <v>0</v>
      </c>
      <c r="AB37" s="474">
        <v>0</v>
      </c>
      <c r="AC37" s="475" t="s">
        <v>131</v>
      </c>
      <c r="AD37" s="471" t="s">
        <v>229</v>
      </c>
      <c r="AE37" s="476" t="s">
        <v>228</v>
      </c>
      <c r="AF37" s="464"/>
      <c r="AG37" s="464"/>
      <c r="AH37" s="381"/>
      <c r="AI37" s="366"/>
      <c r="AJ37" s="367"/>
      <c r="AK37" s="372"/>
      <c r="AL37" s="372"/>
      <c r="AM37" s="372"/>
      <c r="AN37" s="386"/>
      <c r="AO37" s="389"/>
      <c r="AP37" s="390"/>
      <c r="AQ37" s="390"/>
      <c r="AR37" s="390"/>
      <c r="AS37" s="390"/>
      <c r="AT37" s="391"/>
      <c r="AU37" s="391"/>
    </row>
    <row r="38" spans="1:47" ht="49.7" customHeight="1">
      <c r="A38" s="465" t="s">
        <v>131</v>
      </c>
      <c r="B38" s="448" t="s">
        <v>131</v>
      </c>
      <c r="C38" s="448" t="s">
        <v>131</v>
      </c>
      <c r="D38" s="466" t="s">
        <v>131</v>
      </c>
      <c r="E38" s="466" t="s">
        <v>131</v>
      </c>
      <c r="F38" s="466" t="s">
        <v>131</v>
      </c>
      <c r="G38" s="467" t="s">
        <v>131</v>
      </c>
      <c r="H38" s="449"/>
      <c r="I38" s="468"/>
      <c r="J38" s="469"/>
      <c r="K38" s="452" t="s">
        <v>131</v>
      </c>
      <c r="L38" s="452" t="s">
        <v>131</v>
      </c>
      <c r="M38" s="453" t="s">
        <v>131</v>
      </c>
      <c r="N38" s="465" t="s">
        <v>142</v>
      </c>
      <c r="O38" s="470" t="s">
        <v>549</v>
      </c>
      <c r="P38" s="470" t="s">
        <v>554</v>
      </c>
      <c r="Q38" s="471">
        <v>4.7619047619047616E-2</v>
      </c>
      <c r="R38" s="472" t="s">
        <v>131</v>
      </c>
      <c r="S38" s="471">
        <v>0</v>
      </c>
      <c r="T38" s="472" t="s">
        <v>131</v>
      </c>
      <c r="U38" s="471">
        <v>0</v>
      </c>
      <c r="V38" s="472" t="s">
        <v>131</v>
      </c>
      <c r="W38" s="471">
        <v>0</v>
      </c>
      <c r="X38" s="471">
        <v>0</v>
      </c>
      <c r="Y38" s="471">
        <v>0</v>
      </c>
      <c r="Z38" s="473" t="e">
        <v>#DIV/0!</v>
      </c>
      <c r="AA38" s="474">
        <v>0</v>
      </c>
      <c r="AB38" s="474">
        <v>0</v>
      </c>
      <c r="AC38" s="475" t="s">
        <v>131</v>
      </c>
      <c r="AD38" s="471" t="s">
        <v>230</v>
      </c>
      <c r="AE38" s="476" t="s">
        <v>231</v>
      </c>
      <c r="AF38" s="464"/>
      <c r="AG38" s="464"/>
      <c r="AH38" s="370"/>
      <c r="AI38" s="366"/>
      <c r="AJ38" s="367"/>
      <c r="AK38" s="372"/>
      <c r="AL38" s="372"/>
      <c r="AM38" s="372"/>
      <c r="AN38" s="386"/>
      <c r="AO38" s="389"/>
      <c r="AP38" s="390"/>
      <c r="AQ38" s="390"/>
      <c r="AR38" s="390"/>
      <c r="AS38" s="390"/>
      <c r="AT38" s="391"/>
      <c r="AU38" s="391"/>
    </row>
    <row r="39" spans="1:47" ht="49.7" customHeight="1">
      <c r="A39" s="465" t="s">
        <v>131</v>
      </c>
      <c r="B39" s="448" t="s">
        <v>131</v>
      </c>
      <c r="C39" s="448" t="s">
        <v>131</v>
      </c>
      <c r="D39" s="466" t="s">
        <v>131</v>
      </c>
      <c r="E39" s="466" t="s">
        <v>131</v>
      </c>
      <c r="F39" s="466" t="s">
        <v>131</v>
      </c>
      <c r="G39" s="467" t="s">
        <v>131</v>
      </c>
      <c r="H39" s="449"/>
      <c r="I39" s="468"/>
      <c r="J39" s="469"/>
      <c r="K39" s="452" t="s">
        <v>131</v>
      </c>
      <c r="L39" s="452" t="s">
        <v>131</v>
      </c>
      <c r="M39" s="453" t="s">
        <v>131</v>
      </c>
      <c r="N39" s="465" t="s">
        <v>142</v>
      </c>
      <c r="O39" s="470" t="s">
        <v>549</v>
      </c>
      <c r="P39" s="470" t="s">
        <v>554</v>
      </c>
      <c r="Q39" s="471">
        <v>4.7619047619047616E-2</v>
      </c>
      <c r="R39" s="472" t="s">
        <v>131</v>
      </c>
      <c r="S39" s="471">
        <v>0</v>
      </c>
      <c r="T39" s="472" t="s">
        <v>131</v>
      </c>
      <c r="U39" s="471">
        <v>0</v>
      </c>
      <c r="V39" s="472" t="s">
        <v>131</v>
      </c>
      <c r="W39" s="471">
        <v>0</v>
      </c>
      <c r="X39" s="471">
        <v>0</v>
      </c>
      <c r="Y39" s="471">
        <v>0</v>
      </c>
      <c r="Z39" s="473" t="e">
        <v>#DIV/0!</v>
      </c>
      <c r="AA39" s="474">
        <v>0</v>
      </c>
      <c r="AB39" s="474">
        <v>0</v>
      </c>
      <c r="AC39" s="475" t="s">
        <v>131</v>
      </c>
      <c r="AD39" s="471" t="s">
        <v>232</v>
      </c>
      <c r="AE39" s="476" t="s">
        <v>231</v>
      </c>
      <c r="AF39" s="464"/>
      <c r="AG39" s="464"/>
      <c r="AH39" s="381"/>
      <c r="AI39" s="366"/>
      <c r="AJ39" s="367"/>
      <c r="AK39" s="372"/>
      <c r="AL39" s="372"/>
      <c r="AM39" s="372"/>
      <c r="AN39" s="386"/>
      <c r="AO39" s="389"/>
      <c r="AP39" s="390"/>
      <c r="AQ39" s="390"/>
      <c r="AR39" s="390"/>
      <c r="AS39" s="390"/>
      <c r="AT39" s="391"/>
      <c r="AU39" s="391"/>
    </row>
    <row r="40" spans="1:47" ht="49.7" customHeight="1">
      <c r="A40" s="465" t="s">
        <v>131</v>
      </c>
      <c r="B40" s="448" t="s">
        <v>131</v>
      </c>
      <c r="C40" s="448" t="s">
        <v>131</v>
      </c>
      <c r="D40" s="466" t="s">
        <v>131</v>
      </c>
      <c r="E40" s="466" t="s">
        <v>131</v>
      </c>
      <c r="F40" s="466" t="s">
        <v>131</v>
      </c>
      <c r="G40" s="467" t="s">
        <v>131</v>
      </c>
      <c r="H40" s="449"/>
      <c r="I40" s="468"/>
      <c r="J40" s="469"/>
      <c r="K40" s="452" t="s">
        <v>131</v>
      </c>
      <c r="L40" s="452" t="s">
        <v>131</v>
      </c>
      <c r="M40" s="453" t="s">
        <v>131</v>
      </c>
      <c r="N40" s="465" t="s">
        <v>143</v>
      </c>
      <c r="O40" s="470" t="s">
        <v>547</v>
      </c>
      <c r="P40" s="470" t="s">
        <v>554</v>
      </c>
      <c r="Q40" s="471">
        <v>7.1428571428571425E-2</v>
      </c>
      <c r="R40" s="472" t="s">
        <v>131</v>
      </c>
      <c r="S40" s="471">
        <v>0</v>
      </c>
      <c r="T40" s="472" t="s">
        <v>131</v>
      </c>
      <c r="U40" s="471">
        <v>0</v>
      </c>
      <c r="V40" s="472" t="s">
        <v>131</v>
      </c>
      <c r="W40" s="471">
        <v>0</v>
      </c>
      <c r="X40" s="471">
        <v>0</v>
      </c>
      <c r="Y40" s="471">
        <v>0</v>
      </c>
      <c r="Z40" s="473" t="e">
        <v>#DIV/0!</v>
      </c>
      <c r="AA40" s="474">
        <v>0</v>
      </c>
      <c r="AB40" s="474">
        <v>0</v>
      </c>
      <c r="AC40" s="475" t="s">
        <v>131</v>
      </c>
      <c r="AD40" s="471" t="s">
        <v>233</v>
      </c>
      <c r="AE40" s="476" t="s">
        <v>231</v>
      </c>
      <c r="AF40" s="464"/>
      <c r="AG40" s="464"/>
      <c r="AH40" s="381"/>
      <c r="AI40" s="366"/>
      <c r="AJ40" s="367"/>
      <c r="AK40" s="372"/>
      <c r="AL40" s="372"/>
      <c r="AM40" s="372"/>
      <c r="AN40" s="386"/>
      <c r="AO40" s="389"/>
      <c r="AP40" s="390"/>
      <c r="AQ40" s="390"/>
      <c r="AR40" s="390"/>
      <c r="AS40" s="390"/>
      <c r="AT40" s="391"/>
      <c r="AU40" s="391"/>
    </row>
    <row r="41" spans="1:47" ht="49.7" customHeight="1">
      <c r="A41" s="465">
        <v>19</v>
      </c>
      <c r="B41" s="448" t="s">
        <v>116</v>
      </c>
      <c r="C41" s="448" t="s">
        <v>117</v>
      </c>
      <c r="D41" s="466" t="s">
        <v>148</v>
      </c>
      <c r="E41" s="466" t="s">
        <v>148</v>
      </c>
      <c r="F41" s="466" t="s">
        <v>114</v>
      </c>
      <c r="G41" s="467" t="s">
        <v>131</v>
      </c>
      <c r="H41" s="449">
        <v>19.670000000000009</v>
      </c>
      <c r="I41" s="468" t="s">
        <v>576</v>
      </c>
      <c r="J41" s="469" t="s">
        <v>577</v>
      </c>
      <c r="K41" s="452">
        <v>513</v>
      </c>
      <c r="L41" s="452">
        <v>14</v>
      </c>
      <c r="M41" s="453" t="s">
        <v>102</v>
      </c>
      <c r="N41" s="465" t="s">
        <v>120</v>
      </c>
      <c r="O41" s="470" t="s">
        <v>546</v>
      </c>
      <c r="P41" s="470" t="s">
        <v>546</v>
      </c>
      <c r="Q41" s="471">
        <v>1</v>
      </c>
      <c r="R41" s="472" t="s">
        <v>131</v>
      </c>
      <c r="S41" s="471">
        <v>0</v>
      </c>
      <c r="T41" s="472" t="s">
        <v>131</v>
      </c>
      <c r="U41" s="471">
        <v>0</v>
      </c>
      <c r="V41" s="472" t="s">
        <v>131</v>
      </c>
      <c r="W41" s="471">
        <v>0</v>
      </c>
      <c r="X41" s="471">
        <v>0</v>
      </c>
      <c r="Y41" s="471">
        <v>0</v>
      </c>
      <c r="Z41" s="473" t="e">
        <v>#DIV/0!</v>
      </c>
      <c r="AA41" s="474">
        <v>0</v>
      </c>
      <c r="AB41" s="474">
        <v>0</v>
      </c>
      <c r="AC41" s="475" t="s">
        <v>131</v>
      </c>
      <c r="AD41" s="471" t="s">
        <v>237</v>
      </c>
      <c r="AE41" s="476" t="s">
        <v>238</v>
      </c>
      <c r="AF41" s="464"/>
      <c r="AG41" s="464"/>
      <c r="AH41" s="381"/>
      <c r="AI41" s="366"/>
      <c r="AJ41" s="367"/>
      <c r="AK41" s="372"/>
      <c r="AL41" s="372"/>
      <c r="AM41" s="372"/>
      <c r="AN41" s="386"/>
      <c r="AO41" s="389"/>
      <c r="AP41" s="390"/>
      <c r="AQ41" s="390"/>
      <c r="AR41" s="390"/>
      <c r="AS41" s="390"/>
      <c r="AT41" s="391"/>
      <c r="AU41" s="391"/>
    </row>
    <row r="42" spans="1:47" ht="49.7" customHeight="1">
      <c r="A42" s="361" t="s">
        <v>131</v>
      </c>
      <c r="B42" s="362" t="s">
        <v>131</v>
      </c>
      <c r="C42" s="362" t="s">
        <v>131</v>
      </c>
      <c r="D42" s="363" t="s">
        <v>131</v>
      </c>
      <c r="E42" s="363" t="s">
        <v>131</v>
      </c>
      <c r="F42" s="363" t="s">
        <v>131</v>
      </c>
      <c r="G42" s="364" t="s">
        <v>131</v>
      </c>
      <c r="H42" s="365"/>
      <c r="I42" s="379"/>
      <c r="J42" s="380"/>
      <c r="K42" s="368" t="s">
        <v>131</v>
      </c>
      <c r="L42" s="368" t="s">
        <v>131</v>
      </c>
      <c r="M42" s="369" t="s">
        <v>131</v>
      </c>
      <c r="N42" s="361" t="s">
        <v>131</v>
      </c>
      <c r="O42" s="383" t="s">
        <v>131</v>
      </c>
      <c r="P42" s="383" t="s">
        <v>131</v>
      </c>
      <c r="Q42" s="384" t="s">
        <v>131</v>
      </c>
      <c r="R42" s="381" t="s">
        <v>131</v>
      </c>
      <c r="S42" s="384" t="s">
        <v>131</v>
      </c>
      <c r="T42" s="381" t="s">
        <v>131</v>
      </c>
      <c r="U42" s="384" t="s">
        <v>131</v>
      </c>
      <c r="V42" s="381" t="s">
        <v>131</v>
      </c>
      <c r="W42" s="384" t="s">
        <v>131</v>
      </c>
      <c r="X42" s="384" t="s">
        <v>131</v>
      </c>
      <c r="Y42" s="384" t="s">
        <v>131</v>
      </c>
      <c r="Z42" s="385" t="s">
        <v>131</v>
      </c>
      <c r="AA42" s="386" t="s">
        <v>131</v>
      </c>
      <c r="AB42" s="386" t="s">
        <v>131</v>
      </c>
      <c r="AC42" s="387" t="s">
        <v>131</v>
      </c>
      <c r="AD42" s="384" t="s">
        <v>131</v>
      </c>
      <c r="AE42" s="388" t="s">
        <v>131</v>
      </c>
      <c r="AF42" s="370"/>
      <c r="AG42" s="370"/>
      <c r="AH42" s="381"/>
      <c r="AI42" s="366"/>
      <c r="AJ42" s="367"/>
      <c r="AK42" s="372"/>
      <c r="AL42" s="372"/>
      <c r="AM42" s="372"/>
      <c r="AN42" s="386"/>
      <c r="AO42" s="389"/>
      <c r="AP42" s="390"/>
      <c r="AQ42" s="390"/>
      <c r="AR42" s="390"/>
      <c r="AS42" s="390"/>
      <c r="AT42" s="391"/>
      <c r="AU42" s="391"/>
    </row>
    <row r="43" spans="1:47" ht="49.7" customHeight="1">
      <c r="A43" s="398"/>
      <c r="B43" s="399"/>
      <c r="C43" s="399"/>
      <c r="D43" s="399"/>
      <c r="E43" s="399"/>
      <c r="F43" s="399"/>
      <c r="G43" s="400"/>
      <c r="H43" s="401"/>
      <c r="I43" s="397"/>
      <c r="J43" s="396"/>
      <c r="K43" s="401"/>
      <c r="L43" s="401"/>
      <c r="M43" s="401"/>
      <c r="N43" s="398"/>
      <c r="O43" s="402"/>
      <c r="P43" s="402"/>
      <c r="Q43" s="403"/>
      <c r="R43" s="399"/>
      <c r="S43" s="403"/>
      <c r="T43" s="399"/>
      <c r="U43" s="403"/>
      <c r="V43" s="399"/>
      <c r="W43" s="403"/>
      <c r="X43" s="403"/>
      <c r="Y43" s="403"/>
      <c r="Z43" s="404"/>
      <c r="AA43" s="400"/>
      <c r="AB43" s="400"/>
      <c r="AC43" s="405"/>
      <c r="AD43" s="403"/>
      <c r="AE43" s="406"/>
      <c r="AF43" s="399"/>
      <c r="AG43" s="399"/>
      <c r="AH43" s="407"/>
      <c r="AI43" s="408"/>
      <c r="AJ43" s="409"/>
      <c r="AK43" s="410"/>
      <c r="AL43" s="410"/>
      <c r="AM43" s="410"/>
      <c r="AN43" s="411"/>
      <c r="AO43" s="393"/>
      <c r="AP43" s="394"/>
      <c r="AQ43" s="394"/>
      <c r="AR43" s="394"/>
      <c r="AS43" s="394"/>
      <c r="AT43" s="395"/>
      <c r="AU43" s="395"/>
    </row>
    <row r="44" spans="1:47" ht="49.7" customHeight="1">
      <c r="A44" s="412"/>
      <c r="B44" s="407"/>
      <c r="C44" s="407"/>
      <c r="D44" s="407"/>
      <c r="E44" s="407"/>
      <c r="F44" s="407"/>
      <c r="G44" s="413"/>
      <c r="H44" s="414"/>
      <c r="I44" s="408"/>
      <c r="J44" s="409"/>
      <c r="K44" s="414"/>
      <c r="L44" s="414"/>
      <c r="M44" s="414"/>
      <c r="N44" s="412"/>
      <c r="O44" s="415"/>
      <c r="P44" s="415"/>
      <c r="Q44" s="416"/>
      <c r="R44" s="407"/>
      <c r="S44" s="416"/>
      <c r="T44" s="407"/>
      <c r="U44" s="416"/>
      <c r="V44" s="407"/>
      <c r="W44" s="416"/>
      <c r="X44" s="416"/>
      <c r="Y44" s="416"/>
      <c r="Z44" s="417"/>
      <c r="AA44" s="413"/>
      <c r="AB44" s="413"/>
      <c r="AC44" s="418"/>
      <c r="AD44" s="416"/>
      <c r="AE44" s="419"/>
      <c r="AF44" s="407"/>
      <c r="AG44" s="407"/>
      <c r="AI44" s="420"/>
      <c r="AJ44" s="421"/>
      <c r="AK44" s="422"/>
      <c r="AL44" s="422"/>
      <c r="AM44" s="422"/>
      <c r="AN44" s="423"/>
      <c r="AO44" s="393"/>
      <c r="AP44" s="394"/>
      <c r="AQ44" s="394"/>
      <c r="AR44" s="394"/>
      <c r="AS44" s="394"/>
      <c r="AT44" s="395"/>
      <c r="AU44" s="395"/>
    </row>
    <row r="45" spans="1:47" ht="39.75" customHeight="1">
      <c r="H45" s="322"/>
      <c r="I45" s="322"/>
      <c r="J45" s="323"/>
      <c r="K45" s="324"/>
      <c r="O45" s="426"/>
      <c r="P45" s="426"/>
      <c r="Q45" s="427"/>
      <c r="S45" s="427"/>
      <c r="U45" s="427"/>
      <c r="V45" s="392"/>
      <c r="W45" s="427"/>
      <c r="X45" s="427"/>
      <c r="Y45" s="427"/>
      <c r="Z45" s="428"/>
      <c r="AA45" s="335"/>
      <c r="AB45" s="335"/>
      <c r="AC45" s="429"/>
      <c r="AD45" s="427"/>
      <c r="AE45" s="430"/>
      <c r="AI45" s="420"/>
      <c r="AJ45" s="421"/>
    </row>
    <row r="46" spans="1:47" ht="49.7" customHeight="1">
      <c r="H46" s="322"/>
      <c r="I46" s="322"/>
      <c r="J46" s="323"/>
      <c r="K46" s="324"/>
      <c r="O46" s="426"/>
      <c r="P46" s="426"/>
      <c r="Q46" s="427"/>
      <c r="S46" s="427"/>
      <c r="U46" s="427"/>
      <c r="V46" s="392"/>
      <c r="W46" s="427"/>
      <c r="X46" s="427"/>
      <c r="Y46" s="427"/>
      <c r="Z46" s="428"/>
      <c r="AA46" s="335"/>
      <c r="AB46" s="335"/>
      <c r="AC46" s="429"/>
      <c r="AD46" s="427"/>
      <c r="AE46" s="430"/>
      <c r="AI46" s="420"/>
      <c r="AJ46" s="421"/>
    </row>
    <row r="47" spans="1:47" ht="49.7" customHeight="1">
      <c r="H47" s="322"/>
      <c r="I47" s="322"/>
      <c r="J47" s="323"/>
      <c r="K47" s="324"/>
      <c r="O47" s="426"/>
      <c r="P47" s="426"/>
      <c r="Q47" s="427"/>
      <c r="S47" s="427"/>
      <c r="U47" s="427"/>
      <c r="V47" s="392"/>
      <c r="W47" s="427"/>
      <c r="X47" s="427"/>
      <c r="Y47" s="427"/>
      <c r="Z47" s="428"/>
      <c r="AA47" s="335"/>
      <c r="AB47" s="335"/>
      <c r="AC47" s="429"/>
      <c r="AD47" s="427"/>
      <c r="AE47" s="430"/>
      <c r="AI47" s="420"/>
      <c r="AJ47" s="421"/>
    </row>
    <row r="48" spans="1:47" ht="49.7" customHeight="1">
      <c r="H48" s="322"/>
      <c r="I48" s="322"/>
      <c r="J48" s="323"/>
      <c r="K48" s="324"/>
      <c r="O48" s="426"/>
      <c r="P48" s="426"/>
      <c r="Q48" s="427"/>
      <c r="S48" s="427"/>
      <c r="U48" s="427"/>
      <c r="V48" s="392"/>
      <c r="W48" s="427"/>
      <c r="X48" s="427"/>
      <c r="Y48" s="427"/>
      <c r="Z48" s="428"/>
      <c r="AA48" s="335"/>
      <c r="AB48" s="335"/>
      <c r="AC48" s="429"/>
      <c r="AD48" s="427"/>
      <c r="AE48" s="430"/>
      <c r="AI48" s="420"/>
      <c r="AJ48" s="421"/>
    </row>
    <row r="49" spans="8:36" ht="49.7" customHeight="1">
      <c r="H49" s="322"/>
      <c r="I49" s="322"/>
      <c r="J49" s="323"/>
      <c r="K49" s="324"/>
      <c r="O49" s="426"/>
      <c r="P49" s="426"/>
      <c r="Q49" s="427"/>
      <c r="S49" s="427"/>
      <c r="U49" s="427"/>
      <c r="V49" s="392"/>
      <c r="W49" s="427"/>
      <c r="X49" s="427"/>
      <c r="Y49" s="427"/>
      <c r="Z49" s="428"/>
      <c r="AA49" s="335"/>
      <c r="AB49" s="335"/>
      <c r="AC49" s="429"/>
      <c r="AD49" s="427"/>
      <c r="AE49" s="430"/>
      <c r="AI49" s="420"/>
      <c r="AJ49" s="421"/>
    </row>
    <row r="50" spans="8:36" ht="49.7" customHeight="1">
      <c r="H50" s="322"/>
      <c r="I50" s="322"/>
      <c r="J50" s="323"/>
      <c r="K50" s="324"/>
      <c r="O50" s="426"/>
      <c r="P50" s="426"/>
      <c r="Q50" s="427"/>
      <c r="S50" s="427"/>
      <c r="U50" s="427"/>
      <c r="V50" s="392"/>
      <c r="W50" s="427"/>
      <c r="X50" s="427"/>
      <c r="Y50" s="427"/>
      <c r="Z50" s="428"/>
      <c r="AA50" s="335"/>
      <c r="AB50" s="335"/>
      <c r="AC50" s="429"/>
      <c r="AD50" s="427"/>
      <c r="AE50" s="430"/>
      <c r="AI50" s="420"/>
      <c r="AJ50" s="421"/>
    </row>
    <row r="51" spans="8:36" ht="49.7" customHeight="1">
      <c r="H51" s="322"/>
      <c r="I51" s="322"/>
      <c r="J51" s="323"/>
      <c r="K51" s="324"/>
      <c r="O51" s="426"/>
      <c r="P51" s="426"/>
      <c r="Q51" s="427"/>
      <c r="S51" s="427"/>
      <c r="U51" s="427"/>
      <c r="V51" s="392"/>
      <c r="W51" s="427"/>
      <c r="X51" s="427"/>
      <c r="Y51" s="427"/>
      <c r="Z51" s="428"/>
      <c r="AA51" s="335"/>
      <c r="AB51" s="335"/>
      <c r="AC51" s="429"/>
      <c r="AD51" s="427"/>
      <c r="AE51" s="430"/>
      <c r="AI51" s="420"/>
      <c r="AJ51" s="421"/>
    </row>
    <row r="52" spans="8:36" ht="49.7" customHeight="1">
      <c r="H52" s="322"/>
      <c r="I52" s="322"/>
      <c r="J52" s="323"/>
      <c r="K52" s="324"/>
      <c r="O52" s="426"/>
      <c r="P52" s="426"/>
      <c r="Q52" s="427"/>
      <c r="S52" s="427"/>
      <c r="U52" s="427"/>
      <c r="V52" s="392"/>
      <c r="W52" s="427"/>
      <c r="X52" s="427"/>
      <c r="Y52" s="427"/>
      <c r="Z52" s="428"/>
      <c r="AA52" s="335"/>
      <c r="AB52" s="335"/>
      <c r="AC52" s="429"/>
      <c r="AD52" s="427"/>
      <c r="AE52" s="430"/>
      <c r="AI52" s="420"/>
      <c r="AJ52" s="421"/>
    </row>
    <row r="53" spans="8:36" ht="49.7" customHeight="1">
      <c r="H53" s="322"/>
      <c r="I53" s="322"/>
      <c r="J53" s="323"/>
      <c r="K53" s="324"/>
      <c r="O53" s="426"/>
      <c r="P53" s="426"/>
      <c r="Q53" s="427"/>
      <c r="S53" s="427"/>
      <c r="U53" s="427"/>
      <c r="V53" s="392"/>
      <c r="W53" s="427"/>
      <c r="X53" s="427"/>
      <c r="Y53" s="427"/>
      <c r="Z53" s="428"/>
      <c r="AA53" s="335"/>
      <c r="AB53" s="335"/>
      <c r="AC53" s="429"/>
      <c r="AD53" s="427"/>
      <c r="AE53" s="430"/>
      <c r="AI53" s="420"/>
      <c r="AJ53" s="421"/>
    </row>
    <row r="54" spans="8:36" ht="49.7" customHeight="1">
      <c r="H54" s="322"/>
      <c r="I54" s="322"/>
      <c r="J54" s="323"/>
      <c r="K54" s="324"/>
      <c r="O54" s="426"/>
      <c r="P54" s="426"/>
      <c r="Q54" s="427"/>
      <c r="S54" s="427"/>
      <c r="U54" s="427"/>
      <c r="V54" s="392"/>
      <c r="W54" s="427"/>
      <c r="X54" s="427"/>
      <c r="Y54" s="427"/>
      <c r="Z54" s="428"/>
      <c r="AA54" s="335"/>
      <c r="AB54" s="335"/>
      <c r="AC54" s="429"/>
      <c r="AD54" s="427"/>
      <c r="AE54" s="430"/>
      <c r="AI54" s="420"/>
      <c r="AJ54" s="421"/>
    </row>
    <row r="55" spans="8:36" ht="49.7" customHeight="1">
      <c r="H55" s="322"/>
      <c r="I55" s="322"/>
      <c r="J55" s="323"/>
      <c r="K55" s="324"/>
      <c r="O55" s="426"/>
      <c r="P55" s="426"/>
      <c r="Q55" s="427"/>
      <c r="S55" s="427"/>
      <c r="U55" s="427"/>
      <c r="V55" s="392"/>
      <c r="W55" s="427"/>
      <c r="X55" s="427"/>
      <c r="Y55" s="427"/>
      <c r="Z55" s="428"/>
      <c r="AA55" s="335"/>
      <c r="AB55" s="335"/>
      <c r="AC55" s="429"/>
      <c r="AD55" s="427"/>
      <c r="AE55" s="430"/>
    </row>
  </sheetData>
  <sheetProtection formatCells="0" formatColumns="0" formatRows="0" insertColumns="0" insertRows="0" insertHyperlinks="0" deleteColumns="0" deleteRows="0" sort="0" autoFilter="0" pivotTables="0"/>
  <autoFilter ref="A4:AU42" xr:uid="{00000000-0009-0000-0000-000003000000}"/>
  <mergeCells count="13">
    <mergeCell ref="AF3:AJ3"/>
    <mergeCell ref="AK3:AM3"/>
    <mergeCell ref="AN3:AN4"/>
    <mergeCell ref="A1:AH1"/>
    <mergeCell ref="A3:A4"/>
    <mergeCell ref="B3:C3"/>
    <mergeCell ref="D3:E3"/>
    <mergeCell ref="F3:G3"/>
    <mergeCell ref="H3:H4"/>
    <mergeCell ref="I3:I4"/>
    <mergeCell ref="J3:J4"/>
    <mergeCell ref="K3:M3"/>
    <mergeCell ref="N3:N4"/>
  </mergeCells>
  <phoneticPr fontId="63" type="noConversion"/>
  <conditionalFormatting sqref="Z5:Z1048576">
    <cfRule type="cellIs" dxfId="35" priority="17" operator="greaterThan">
      <formula>1.1</formula>
    </cfRule>
  </conditionalFormatting>
  <conditionalFormatting sqref="AD2:AG2 AD3:AF3 AD4:AG10 AD13:AG14 AD16:AG16">
    <cfRule type="expression" dxfId="34" priority="204">
      <formula>COUNTIF($AF2,"*총합*")</formula>
    </cfRule>
    <cfRule type="expression" dxfId="33" priority="205">
      <formula>COUNTIF($AF2,"*요약*")</formula>
    </cfRule>
    <cfRule type="expression" dxfId="32" priority="206">
      <formula>COUNTIF($AF2,"*합계*")</formula>
    </cfRule>
  </conditionalFormatting>
  <conditionalFormatting sqref="AD18:AG1048576">
    <cfRule type="expression" dxfId="31" priority="198">
      <formula>COUNTIF($AF18,"*총합*")</formula>
    </cfRule>
    <cfRule type="expression" dxfId="30" priority="199">
      <formula>COUNTIF($AF18,"*요약*")</formula>
    </cfRule>
    <cfRule type="expression" dxfId="29" priority="200">
      <formula>COUNTIF($AF18,"*합계*")</formula>
    </cfRule>
  </conditionalFormatting>
  <conditionalFormatting sqref="AD11:AH12">
    <cfRule type="expression" dxfId="28" priority="57">
      <formula>COUNTIF($AF11,"*총합*")</formula>
    </cfRule>
    <cfRule type="expression" dxfId="27" priority="58">
      <formula>COUNTIF($AF11,"*요약*")</formula>
    </cfRule>
    <cfRule type="expression" dxfId="26" priority="59">
      <formula>COUNTIF($AF11,"*합계*")</formula>
    </cfRule>
  </conditionalFormatting>
  <conditionalFormatting sqref="AD15:AH15">
    <cfRule type="expression" dxfId="25" priority="54">
      <formula>COUNTIF($AF15,"*총합*")</formula>
    </cfRule>
    <cfRule type="expression" dxfId="24" priority="55">
      <formula>COUNTIF($AF15,"*요약*")</formula>
    </cfRule>
    <cfRule type="expression" dxfId="23" priority="56">
      <formula>COUNTIF($AF15,"*합계*")</formula>
    </cfRule>
  </conditionalFormatting>
  <conditionalFormatting sqref="AD17:AH17">
    <cfRule type="expression" dxfId="22" priority="162">
      <formula>COUNTIF($AF17,"*총합*")</formula>
    </cfRule>
    <cfRule type="expression" dxfId="21" priority="163">
      <formula>COUNTIF($AF17,"*요약*")</formula>
    </cfRule>
    <cfRule type="expression" dxfId="20" priority="164">
      <formula>COUNTIF($AF17,"*합계*")</formula>
    </cfRule>
  </conditionalFormatting>
  <conditionalFormatting sqref="AH25">
    <cfRule type="expression" dxfId="19" priority="150">
      <formula>COUNTIF($AF25,"*총합*")</formula>
    </cfRule>
    <cfRule type="expression" dxfId="18" priority="151">
      <formula>COUNTIF($AF25,"*요약*")</formula>
    </cfRule>
    <cfRule type="expression" dxfId="17" priority="152">
      <formula>COUNTIF($AF25,"*합계*")</formula>
    </cfRule>
  </conditionalFormatting>
  <conditionalFormatting sqref="AH29">
    <cfRule type="expression" dxfId="16" priority="159">
      <formula>COUNTIF($AF29,"*총합*")</formula>
    </cfRule>
    <cfRule type="expression" dxfId="15" priority="160">
      <formula>COUNTIF($AF29,"*요약*")</formula>
    </cfRule>
    <cfRule type="expression" dxfId="14" priority="161">
      <formula>COUNTIF($AF29,"*합계*")</formula>
    </cfRule>
  </conditionalFormatting>
  <conditionalFormatting sqref="AH38">
    <cfRule type="expression" dxfId="13" priority="156">
      <formula>COUNTIF($AF38,"*총합*")</formula>
    </cfRule>
    <cfRule type="expression" dxfId="12" priority="157">
      <formula>COUNTIF($AF38,"*요약*")</formula>
    </cfRule>
    <cfRule type="expression" dxfId="11" priority="158">
      <formula>COUNTIF($AF38,"*합계*")</formula>
    </cfRule>
  </conditionalFormatting>
  <conditionalFormatting sqref="AK5">
    <cfRule type="expression" dxfId="10" priority="1">
      <formula>COUNTIF($AF5,"*총합*")</formula>
    </cfRule>
    <cfRule type="expression" dxfId="9" priority="2">
      <formula>COUNTIF($AF5,"*요약*")</formula>
    </cfRule>
    <cfRule type="expression" dxfId="8" priority="3">
      <formula>COUNTIF($AF5,"*합계*")</formula>
    </cfRule>
  </conditionalFormatting>
  <conditionalFormatting sqref="AT1:AU1048576">
    <cfRule type="expression" dxfId="7" priority="15">
      <formula>COUNTIF($AU1,"*협의*")</formula>
    </cfRule>
    <cfRule type="expression" dxfId="6" priority="16">
      <formula>COUNTIF($AU1,"*수용*")</formula>
    </cfRule>
  </conditionalFormatting>
  <printOptions horizontalCentered="1"/>
  <pageMargins left="0.15748031496062992" right="0.19685039370078741" top="0.19685039370078741" bottom="0.19685039370078741" header="0.39370078740157483" footer="0.11811023622047245"/>
  <pageSetup paperSize="9" scale="37" orientation="portrait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전제 및 복제할 수 없으며, 이를 위반할 시에는 당사 사규 및 관련 법규에 의해 제지를 받을 수 있습니다.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  <pageSetUpPr fitToPage="1"/>
  </sheetPr>
  <dimension ref="A1:AT212"/>
  <sheetViews>
    <sheetView view="pageBreakPreview" zoomScaleSheetLayoutView="100" workbookViewId="0">
      <pane ySplit="4" topLeftCell="A5" activePane="bottomLeft" state="frozen"/>
      <selection activeCell="A2" sqref="A2"/>
      <selection pane="bottomLeft" activeCell="C5" sqref="C5"/>
    </sheetView>
  </sheetViews>
  <sheetFormatPr defaultRowHeight="16.5" outlineLevelCol="1"/>
  <cols>
    <col min="1" max="1" width="6" style="11" customWidth="1"/>
    <col min="2" max="2" width="6.33203125" style="11" bestFit="1" customWidth="1"/>
    <col min="3" max="3" width="8.5546875" style="11" customWidth="1"/>
    <col min="4" max="5" width="9.21875" style="11" bestFit="1" customWidth="1"/>
    <col min="6" max="6" width="7.77734375" style="33" bestFit="1" customWidth="1"/>
    <col min="7" max="7" width="10.88671875" style="11" customWidth="1"/>
    <col min="8" max="8" width="1.88671875" style="8" hidden="1" customWidth="1" outlineLevel="1"/>
    <col min="9" max="9" width="9.109375" style="8" hidden="1" customWidth="1" outlineLevel="1"/>
    <col min="10" max="10" width="7.6640625" style="8" hidden="1" customWidth="1" outlineLevel="1"/>
    <col min="11" max="11" width="13.77734375" style="12" hidden="1" customWidth="1" outlineLevel="1"/>
    <col min="12" max="12" width="8.6640625" style="30" bestFit="1" customWidth="1" collapsed="1"/>
    <col min="13" max="13" width="4" style="30" bestFit="1" customWidth="1"/>
    <col min="14" max="14" width="7.77734375" style="11" bestFit="1" customWidth="1"/>
    <col min="15" max="16" width="9.109375" style="48" hidden="1" customWidth="1" outlineLevel="1"/>
    <col min="17" max="17" width="7.77734375" style="22" hidden="1" customWidth="1" outlineLevel="1"/>
    <col min="18" max="18" width="7.77734375" style="13" hidden="1" customWidth="1" outlineLevel="1"/>
    <col min="19" max="19" width="7.77734375" style="22" hidden="1" customWidth="1" outlineLevel="1"/>
    <col min="20" max="20" width="7.77734375" style="13" hidden="1" customWidth="1" outlineLevel="1"/>
    <col min="21" max="21" width="7.77734375" style="22" hidden="1" customWidth="1" outlineLevel="1"/>
    <col min="22" max="22" width="7.77734375" style="13" hidden="1" customWidth="1" outlineLevel="1"/>
    <col min="23" max="23" width="7.77734375" style="22" hidden="1" customWidth="1" outlineLevel="1"/>
    <col min="24" max="25" width="7.77734375" style="23" hidden="1" customWidth="1" outlineLevel="1"/>
    <col min="26" max="26" width="12.77734375" style="34" hidden="1" customWidth="1" outlineLevel="1"/>
    <col min="27" max="27" width="7.88671875" style="9" hidden="1" customWidth="1" outlineLevel="1"/>
    <col min="28" max="28" width="8.6640625" style="9" hidden="1" customWidth="1" outlineLevel="1"/>
    <col min="29" max="29" width="13.44140625" style="24" hidden="1" customWidth="1" outlineLevel="1"/>
    <col min="30" max="30" width="10.6640625" style="20" hidden="1" customWidth="1" outlineLevel="1"/>
    <col min="31" max="31" width="13.44140625" style="17" hidden="1" customWidth="1" outlineLevel="1"/>
    <col min="32" max="32" width="7.5546875" style="27" customWidth="1" collapsed="1"/>
    <col min="33" max="33" width="39.21875" style="27" customWidth="1"/>
    <col min="34" max="34" width="13.5546875" style="15" customWidth="1"/>
    <col min="35" max="35" width="9.21875" style="15" customWidth="1"/>
    <col min="36" max="36" width="8.88671875" style="27" customWidth="1"/>
    <col min="37" max="38" width="7.5546875" style="27" customWidth="1"/>
    <col min="39" max="39" width="9.21875" style="10" hidden="1" customWidth="1" outlineLevel="1"/>
    <col min="40" max="41" width="10.6640625" style="10" hidden="1" customWidth="1" outlineLevel="1"/>
    <col min="42" max="42" width="9.21875" style="10" hidden="1" customWidth="1" outlineLevel="1"/>
    <col min="43" max="43" width="10.6640625" style="10" hidden="1" customWidth="1" outlineLevel="1"/>
    <col min="44" max="44" width="10" style="37" hidden="1" customWidth="1" outlineLevel="1"/>
    <col min="45" max="45" width="7.5546875" style="37" hidden="1" customWidth="1" outlineLevel="1"/>
    <col min="46" max="46" width="7.77734375" style="50" bestFit="1" customWidth="1" collapsed="1"/>
  </cols>
  <sheetData>
    <row r="1" spans="1:46" ht="51.75" customHeight="1">
      <c r="A1" s="28" t="s">
        <v>74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75"/>
      <c r="P1" s="275"/>
      <c r="Q1" s="276"/>
      <c r="R1" s="277"/>
      <c r="S1" s="276"/>
      <c r="T1" s="277"/>
      <c r="U1" s="276"/>
      <c r="V1" s="277"/>
      <c r="W1" s="276"/>
      <c r="X1" s="276"/>
      <c r="Y1" s="276"/>
      <c r="Z1" s="278"/>
      <c r="AA1" s="277"/>
      <c r="AB1" s="277"/>
      <c r="AC1" s="276"/>
      <c r="AD1" s="18"/>
      <c r="AE1" s="18"/>
      <c r="AF1" s="25"/>
      <c r="AG1" s="25"/>
      <c r="AH1" s="279"/>
      <c r="AI1" s="279"/>
      <c r="AJ1" s="25"/>
      <c r="AK1" s="25"/>
      <c r="AL1" s="25"/>
      <c r="AM1" s="49"/>
      <c r="AN1" s="49"/>
      <c r="AO1" s="49"/>
      <c r="AP1" s="49"/>
      <c r="AQ1" s="49"/>
      <c r="AR1" s="284"/>
      <c r="AS1" s="284"/>
      <c r="AT1" s="49"/>
    </row>
    <row r="2" spans="1:46" ht="29.25" customHeight="1">
      <c r="A2" s="7" t="str">
        <f>총괄!$A$3</f>
        <v>○ 사업명 : 승학터널 민간투자사업</v>
      </c>
      <c r="B2" s="7"/>
      <c r="C2" s="7"/>
      <c r="D2" s="7"/>
      <c r="E2" s="7"/>
      <c r="F2" s="29"/>
      <c r="G2" s="7"/>
      <c r="H2" s="131"/>
      <c r="I2" s="131"/>
      <c r="J2" s="131"/>
      <c r="K2" s="30"/>
      <c r="N2" s="7"/>
      <c r="O2" s="280"/>
      <c r="P2" s="280"/>
      <c r="Q2" s="281"/>
      <c r="R2" s="7"/>
      <c r="S2" s="281"/>
      <c r="T2" s="7"/>
      <c r="U2" s="281"/>
      <c r="V2" s="7"/>
      <c r="W2" s="281"/>
      <c r="X2" s="281"/>
      <c r="Y2" s="281"/>
      <c r="Z2" s="282"/>
      <c r="AA2" s="137"/>
      <c r="AB2" s="137"/>
      <c r="AC2" s="138"/>
      <c r="AD2" s="19"/>
      <c r="AE2" s="19"/>
      <c r="AF2" s="26"/>
      <c r="AG2" s="26"/>
      <c r="AH2" s="283"/>
      <c r="AI2" s="283"/>
      <c r="AJ2" s="26"/>
      <c r="AK2" s="26"/>
      <c r="AL2" s="26"/>
      <c r="AM2" s="50"/>
      <c r="AN2" s="50"/>
      <c r="AO2" s="50"/>
      <c r="AP2" s="50"/>
      <c r="AQ2" s="50"/>
      <c r="AR2" s="139"/>
      <c r="AS2" s="139"/>
    </row>
    <row r="3" spans="1:46" ht="30.75" customHeight="1">
      <c r="A3" s="31" t="s">
        <v>97</v>
      </c>
      <c r="B3" s="38" t="s">
        <v>57</v>
      </c>
      <c r="C3" s="39"/>
      <c r="D3" s="38" t="s">
        <v>23</v>
      </c>
      <c r="E3" s="40"/>
      <c r="F3" s="32" t="s">
        <v>70</v>
      </c>
      <c r="G3" s="32" t="s">
        <v>72</v>
      </c>
      <c r="H3" s="207" t="s">
        <v>78</v>
      </c>
      <c r="I3" s="208"/>
      <c r="J3" s="209"/>
      <c r="K3" s="210"/>
      <c r="L3" s="118" t="s">
        <v>76</v>
      </c>
      <c r="M3" s="53" t="s">
        <v>75</v>
      </c>
      <c r="N3" s="32" t="s">
        <v>67</v>
      </c>
      <c r="O3" s="163" t="s">
        <v>51</v>
      </c>
      <c r="P3" s="163" t="s">
        <v>51</v>
      </c>
      <c r="Q3" s="164" t="s">
        <v>51</v>
      </c>
      <c r="R3" s="165" t="s">
        <v>58</v>
      </c>
      <c r="S3" s="166"/>
      <c r="T3" s="165" t="s">
        <v>59</v>
      </c>
      <c r="U3" s="166"/>
      <c r="V3" s="165" t="s">
        <v>54</v>
      </c>
      <c r="W3" s="166"/>
      <c r="X3" s="167" t="s">
        <v>46</v>
      </c>
      <c r="Y3" s="167" t="s">
        <v>47</v>
      </c>
      <c r="Z3" s="168" t="s">
        <v>45</v>
      </c>
      <c r="AA3" s="165"/>
      <c r="AB3" s="213"/>
      <c r="AC3" s="166"/>
      <c r="AD3" s="41" t="s">
        <v>2</v>
      </c>
      <c r="AE3" s="42"/>
      <c r="AF3" s="43" t="s">
        <v>30</v>
      </c>
      <c r="AG3" s="44"/>
      <c r="AH3" s="204"/>
      <c r="AI3" s="205"/>
      <c r="AJ3" s="45" t="s">
        <v>1</v>
      </c>
      <c r="AK3" s="46"/>
      <c r="AL3" s="47"/>
      <c r="AM3" s="214" t="s">
        <v>94</v>
      </c>
      <c r="AN3" s="215"/>
      <c r="AO3" s="216"/>
      <c r="AP3" s="217" t="s">
        <v>35</v>
      </c>
      <c r="AQ3" s="215"/>
      <c r="AR3" s="285" t="s">
        <v>8</v>
      </c>
      <c r="AS3" s="286"/>
      <c r="AT3" s="52"/>
    </row>
    <row r="4" spans="1:46" s="6" customFormat="1" ht="30" customHeight="1">
      <c r="A4" s="61" t="s">
        <v>98</v>
      </c>
      <c r="B4" s="62" t="s">
        <v>55</v>
      </c>
      <c r="C4" s="62" t="s">
        <v>56</v>
      </c>
      <c r="D4" s="63" t="s">
        <v>10</v>
      </c>
      <c r="E4" s="63" t="s">
        <v>13</v>
      </c>
      <c r="F4" s="64" t="s">
        <v>71</v>
      </c>
      <c r="G4" s="64" t="s">
        <v>73</v>
      </c>
      <c r="H4" s="211"/>
      <c r="I4" s="211"/>
      <c r="J4" s="212"/>
      <c r="K4" s="66"/>
      <c r="L4" s="65" t="s">
        <v>77</v>
      </c>
      <c r="M4" s="66"/>
      <c r="N4" s="64" t="s">
        <v>51</v>
      </c>
      <c r="O4" s="169" t="s">
        <v>49</v>
      </c>
      <c r="P4" s="169" t="s">
        <v>50</v>
      </c>
      <c r="Q4" s="170" t="s">
        <v>52</v>
      </c>
      <c r="R4" s="63" t="s">
        <v>20</v>
      </c>
      <c r="S4" s="171" t="s">
        <v>18</v>
      </c>
      <c r="T4" s="63" t="s">
        <v>20</v>
      </c>
      <c r="U4" s="171" t="s">
        <v>18</v>
      </c>
      <c r="V4" s="63" t="s">
        <v>20</v>
      </c>
      <c r="W4" s="171" t="s">
        <v>18</v>
      </c>
      <c r="X4" s="172" t="s">
        <v>53</v>
      </c>
      <c r="Y4" s="172" t="s">
        <v>53</v>
      </c>
      <c r="Z4" s="173" t="s">
        <v>44</v>
      </c>
      <c r="AA4" s="63"/>
      <c r="AB4" s="63"/>
      <c r="AC4" s="171"/>
      <c r="AD4" s="67" t="s">
        <v>61</v>
      </c>
      <c r="AE4" s="67" t="s">
        <v>60</v>
      </c>
      <c r="AF4" s="68" t="s">
        <v>62</v>
      </c>
      <c r="AG4" s="68" t="s">
        <v>19</v>
      </c>
      <c r="AH4" s="206" t="s">
        <v>6</v>
      </c>
      <c r="AI4" s="206" t="s">
        <v>37</v>
      </c>
      <c r="AJ4" s="68" t="s">
        <v>63</v>
      </c>
      <c r="AK4" s="68" t="s">
        <v>19</v>
      </c>
      <c r="AL4" s="69" t="s">
        <v>11</v>
      </c>
      <c r="AM4" s="218" t="s">
        <v>28</v>
      </c>
      <c r="AN4" s="219" t="s">
        <v>12</v>
      </c>
      <c r="AO4" s="219" t="s">
        <v>15</v>
      </c>
      <c r="AP4" s="219" t="s">
        <v>26</v>
      </c>
      <c r="AQ4" s="220" t="s">
        <v>14</v>
      </c>
      <c r="AR4" s="287" t="s">
        <v>24</v>
      </c>
      <c r="AS4" s="288" t="s">
        <v>25</v>
      </c>
      <c r="AT4" s="70" t="s">
        <v>64</v>
      </c>
    </row>
    <row r="5" spans="1:46" ht="50.1" customHeight="1">
      <c r="A5" s="223" t="s">
        <v>578</v>
      </c>
      <c r="B5" s="224" t="s">
        <v>116</v>
      </c>
      <c r="C5" s="224" t="s">
        <v>117</v>
      </c>
      <c r="D5" s="223" t="s">
        <v>185</v>
      </c>
      <c r="E5" s="223" t="s">
        <v>186</v>
      </c>
      <c r="F5" s="224" t="s">
        <v>239</v>
      </c>
      <c r="G5" s="224" t="s">
        <v>240</v>
      </c>
      <c r="H5" s="225"/>
      <c r="I5" s="225"/>
      <c r="J5" s="225"/>
      <c r="K5" s="226"/>
      <c r="L5" s="227">
        <v>9.1999999999999993</v>
      </c>
      <c r="M5" s="227" t="s">
        <v>102</v>
      </c>
      <c r="N5" s="228" t="s">
        <v>120</v>
      </c>
      <c r="O5" s="54" t="str">
        <f>IF(N5="1","1",LEFT(N5,FIND("/",N5)-1))</f>
        <v>1</v>
      </c>
      <c r="P5" s="54" t="str">
        <f>IF(N5="1","1",RIGHT(N5,LEN(N5)-FIND("/",N5)))</f>
        <v>1</v>
      </c>
      <c r="Q5" s="55">
        <f>O5/P5</f>
        <v>1</v>
      </c>
      <c r="R5" s="229"/>
      <c r="S5" s="56">
        <f>IF(ISNUMBER(FIND("↑",R5))=TRUE,"↑",IF(ISNUMBER(FIND("↑",R6))=TRUE,R5,IF(ISNUMBER(FIND("포함",R5))=TRUE,R5,IFERROR(ROUNDDOWN(R5*$L5*$Q5,-1),0))))</f>
        <v>0</v>
      </c>
      <c r="T5" s="230"/>
      <c r="U5" s="57">
        <f>IF(ISNUMBER(FIND("↑",T5))=TRUE,"↑",IF(ISNUMBER(FIND("↑",T6))=TRUE,T5,IF(ISNUMBER(FIND("포함",T5))=TRUE,T5,IFERROR(ROUNDDOWN(T5*$L5*$Q5,-1),0))))</f>
        <v>0</v>
      </c>
      <c r="V5" s="229"/>
      <c r="W5" s="57">
        <f>IF(ISNUMBER(FIND("↑",V5))=TRUE,"↑",IF(ISNUMBER(FIND("↑",V6))=TRUE,V5,IF(ISNUMBER(FIND("포함",V5))=TRUE,V5,IFERROR(ROUNDDOWN(V5*$L5*$Q5,-1),0))))</f>
        <v>0</v>
      </c>
      <c r="X5" s="57">
        <f t="shared" ref="X5:X47" si="0">MAX(R5,T5,V5)</f>
        <v>0</v>
      </c>
      <c r="Y5" s="57">
        <f>MIN(R5,T5,V5)</f>
        <v>0</v>
      </c>
      <c r="Z5" s="58" t="e">
        <f t="shared" ref="Z5:Z47" si="1">X5/Y5</f>
        <v>#DIV/0!</v>
      </c>
      <c r="AA5" s="142"/>
      <c r="AB5" s="231"/>
      <c r="AC5" s="59"/>
      <c r="AD5" s="57">
        <f>IF(ISNUMBER(FIND("↑",R5))=TRUE,"↑",IF(ISNUMBER(FIND("포함",R5))=TRUE,R5,IF(ISNUMBER(FIND("↑",R6))=TRUE,"일괄",IFERROR(AVERAGE(R5,T5,V5),0))))</f>
        <v>0</v>
      </c>
      <c r="AE5" s="141">
        <f>IF(ISNUMBER(FIND("↑",R5))=TRUE,"↑",IF(ISNUMBER(FIND("포함",R5))=TRUE,R5,IF(ISNUMBER(FIND("↑",R6))=TRUE,IFERROR(ROUNDDOWN(IF(V5="",AVERAGEA(U5,S5),AVERAGEA(S5,U5,W5)),-1),0),IFERROR(ROUNDDOWN(AD5*L5*Q5,-1),0))))</f>
        <v>0</v>
      </c>
      <c r="AF5" s="232"/>
      <c r="AG5" s="233"/>
      <c r="AH5" s="234"/>
      <c r="AI5" s="234"/>
      <c r="AJ5" s="235"/>
      <c r="AK5" s="233"/>
      <c r="AL5" s="235"/>
      <c r="AM5" s="236"/>
      <c r="AN5" s="237"/>
      <c r="AO5" s="236"/>
      <c r="AP5" s="236"/>
      <c r="AQ5" s="270"/>
      <c r="AR5" s="289"/>
      <c r="AS5" s="289"/>
      <c r="AT5" s="443"/>
    </row>
    <row r="6" spans="1:46" s="1" customFormat="1" ht="50.1" customHeight="1">
      <c r="A6" s="223" t="s">
        <v>579</v>
      </c>
      <c r="B6" s="224" t="s">
        <v>116</v>
      </c>
      <c r="C6" s="224" t="s">
        <v>117</v>
      </c>
      <c r="D6" s="223" t="s">
        <v>185</v>
      </c>
      <c r="E6" s="223" t="s">
        <v>186</v>
      </c>
      <c r="F6" s="224" t="s">
        <v>241</v>
      </c>
      <c r="G6" s="224" t="s">
        <v>242</v>
      </c>
      <c r="H6" s="239"/>
      <c r="I6" s="239"/>
      <c r="J6" s="239"/>
      <c r="K6" s="226"/>
      <c r="L6" s="227">
        <v>2</v>
      </c>
      <c r="M6" s="227" t="s">
        <v>102</v>
      </c>
      <c r="N6" s="228" t="s">
        <v>120</v>
      </c>
      <c r="O6" s="54" t="str">
        <f t="shared" ref="O6:O47" si="2">IF(N6="1","1",LEFT(N6,FIND("/",N6)-1))</f>
        <v>1</v>
      </c>
      <c r="P6" s="54" t="str">
        <f t="shared" ref="P6:P47" si="3">IF(N6="1","1",RIGHT(N6,LEN(N6)-FIND("/",N6)))</f>
        <v>1</v>
      </c>
      <c r="Q6" s="55">
        <f>O6/P6</f>
        <v>1</v>
      </c>
      <c r="R6" s="229"/>
      <c r="S6" s="56">
        <f t="shared" ref="S6:S47" si="4">IF(ISNUMBER(FIND("↑",R6))=TRUE,"↑",IF(ISNUMBER(FIND("↑",R7))=TRUE,R6,IF(ISNUMBER(FIND("포함",R6))=TRUE,R6,IFERROR(ROUNDDOWN(R6*$L6*$Q6,-1),0))))</f>
        <v>0</v>
      </c>
      <c r="T6" s="230"/>
      <c r="U6" s="57">
        <f t="shared" ref="U6:U47" si="5">IF(ISNUMBER(FIND("↑",T6))=TRUE,"↑",IF(ISNUMBER(FIND("↑",T7))=TRUE,T6,IF(ISNUMBER(FIND("포함",T6))=TRUE,T6,IFERROR(ROUNDDOWN(T6*$L6*$Q6,-1),0))))</f>
        <v>0</v>
      </c>
      <c r="V6" s="229"/>
      <c r="W6" s="57">
        <f>IF(ISNUMBER(FIND("↑",V6))=TRUE,"↑",IF(ISNUMBER(FIND("↑",V7))=TRUE,V6,IF(ISNUMBER(FIND("포함",V6))=TRUE,V6,IFERROR(ROUNDDOWN(V6*$L6*$Q6,-1),0))))</f>
        <v>0</v>
      </c>
      <c r="X6" s="57">
        <f t="shared" si="0"/>
        <v>0</v>
      </c>
      <c r="Y6" s="57">
        <f t="shared" ref="Y6:Y47" si="6">MIN(R6,T6,V6)</f>
        <v>0</v>
      </c>
      <c r="Z6" s="58" t="e">
        <f t="shared" si="1"/>
        <v>#DIV/0!</v>
      </c>
      <c r="AA6" s="142"/>
      <c r="AB6" s="231"/>
      <c r="AC6" s="59"/>
      <c r="AD6" s="57">
        <f t="shared" ref="AD6:AD47" si="7">IF(ISNUMBER(FIND("↑",R6))=TRUE,"↑",IF(ISNUMBER(FIND("포함",R6))=TRUE,R6,IF(ISNUMBER(FIND("↑",R7))=TRUE,"일괄",IFERROR(AVERAGE(R6,T6,V6),0))))</f>
        <v>0</v>
      </c>
      <c r="AE6" s="141">
        <f>IF(ISNUMBER(FIND("↑",R6))=TRUE,"↑",IF(ISNUMBER(FIND("포함",R6))=TRUE,R6,IF(ISNUMBER(FIND("↑",R7))=TRUE,IFERROR(ROUNDDOWN(IF(V6="",AVERAGEA(U6,S6),AVERAGEA(S6,U6,W6)),-1),0),IFERROR(ROUNDDOWN(AD6*L6*Q6,-1),0))))</f>
        <v>0</v>
      </c>
      <c r="AF6" s="232"/>
      <c r="AG6" s="233"/>
      <c r="AH6" s="234"/>
      <c r="AI6" s="234"/>
      <c r="AJ6" s="235"/>
      <c r="AK6" s="233"/>
      <c r="AL6" s="235"/>
      <c r="AM6" s="236"/>
      <c r="AN6" s="237"/>
      <c r="AO6" s="236"/>
      <c r="AP6" s="236"/>
      <c r="AQ6" s="270"/>
      <c r="AR6" s="289"/>
      <c r="AS6" s="289"/>
      <c r="AT6" s="443"/>
    </row>
    <row r="7" spans="1:46" s="1" customFormat="1" ht="50.1" customHeight="1">
      <c r="A7" s="223" t="s">
        <v>747</v>
      </c>
      <c r="B7" s="224" t="s">
        <v>116</v>
      </c>
      <c r="C7" s="224" t="s">
        <v>117</v>
      </c>
      <c r="D7" s="223" t="s">
        <v>185</v>
      </c>
      <c r="E7" s="223" t="s">
        <v>186</v>
      </c>
      <c r="F7" s="224" t="s">
        <v>243</v>
      </c>
      <c r="G7" s="224" t="s">
        <v>244</v>
      </c>
      <c r="H7" s="239"/>
      <c r="I7" s="239"/>
      <c r="J7" s="239"/>
      <c r="K7" s="241"/>
      <c r="L7" s="227">
        <v>1</v>
      </c>
      <c r="M7" s="227" t="s">
        <v>102</v>
      </c>
      <c r="N7" s="228" t="s">
        <v>120</v>
      </c>
      <c r="O7" s="54" t="str">
        <f t="shared" si="2"/>
        <v>1</v>
      </c>
      <c r="P7" s="54" t="str">
        <f t="shared" si="3"/>
        <v>1</v>
      </c>
      <c r="Q7" s="55">
        <f t="shared" ref="Q7:Q47" si="8">O7/P7</f>
        <v>1</v>
      </c>
      <c r="R7" s="229"/>
      <c r="S7" s="56">
        <f t="shared" si="4"/>
        <v>0</v>
      </c>
      <c r="T7" s="229"/>
      <c r="U7" s="57">
        <f t="shared" si="5"/>
        <v>0</v>
      </c>
      <c r="V7" s="229"/>
      <c r="W7" s="57">
        <f t="shared" ref="W7:W47" si="9">IF(ISNUMBER(FIND("↑",V7))=TRUE,"↑",IF(ISNUMBER(FIND("↑",V8))=TRUE,V7,IF(ISNUMBER(FIND("포함",V7))=TRUE,V7,IFERROR(ROUNDDOWN(V7*$L7*$Q7,-1),0))))</f>
        <v>0</v>
      </c>
      <c r="X7" s="57">
        <f t="shared" si="0"/>
        <v>0</v>
      </c>
      <c r="Y7" s="57">
        <f t="shared" si="6"/>
        <v>0</v>
      </c>
      <c r="Z7" s="58" t="e">
        <f t="shared" si="1"/>
        <v>#DIV/0!</v>
      </c>
      <c r="AA7" s="142"/>
      <c r="AB7" s="231"/>
      <c r="AC7" s="59"/>
      <c r="AD7" s="57">
        <f t="shared" si="7"/>
        <v>0</v>
      </c>
      <c r="AE7" s="141">
        <f t="shared" ref="AE7:AE47" si="10">IF(ISNUMBER(FIND("↑",R7))=TRUE,"↑",IF(ISNUMBER(FIND("포함",R7))=TRUE,R7,IF(ISNUMBER(FIND("↑",R8))=TRUE,IFERROR(ROUNDDOWN(IF(V7="",AVERAGEA(U7,S7),AVERAGEA(S7,U7,W7)),-1),0),IFERROR(ROUNDDOWN(AD7*L7*Q7,-1),0))))</f>
        <v>0</v>
      </c>
      <c r="AF7" s="232"/>
      <c r="AG7" s="233"/>
      <c r="AH7" s="234"/>
      <c r="AI7" s="234"/>
      <c r="AJ7" s="235"/>
      <c r="AK7" s="233"/>
      <c r="AL7" s="235"/>
      <c r="AM7" s="236"/>
      <c r="AN7" s="237"/>
      <c r="AO7" s="236"/>
      <c r="AP7" s="236"/>
      <c r="AQ7" s="270"/>
      <c r="AR7" s="289"/>
      <c r="AS7" s="289"/>
      <c r="AT7" s="443"/>
    </row>
    <row r="8" spans="1:46" ht="50.1" customHeight="1">
      <c r="A8" s="223" t="s">
        <v>549</v>
      </c>
      <c r="B8" s="224" t="s">
        <v>116</v>
      </c>
      <c r="C8" s="224" t="s">
        <v>117</v>
      </c>
      <c r="D8" s="223" t="s">
        <v>185</v>
      </c>
      <c r="E8" s="223" t="s">
        <v>186</v>
      </c>
      <c r="F8" s="224" t="s">
        <v>245</v>
      </c>
      <c r="G8" s="224" t="s">
        <v>246</v>
      </c>
      <c r="H8" s="243"/>
      <c r="I8" s="243"/>
      <c r="J8" s="243"/>
      <c r="K8" s="226"/>
      <c r="L8" s="227">
        <v>47</v>
      </c>
      <c r="M8" s="227" t="s">
        <v>247</v>
      </c>
      <c r="N8" s="228" t="s">
        <v>120</v>
      </c>
      <c r="O8" s="54" t="str">
        <f t="shared" si="2"/>
        <v>1</v>
      </c>
      <c r="P8" s="54" t="str">
        <f t="shared" si="3"/>
        <v>1</v>
      </c>
      <c r="Q8" s="55">
        <f t="shared" si="8"/>
        <v>1</v>
      </c>
      <c r="R8" s="229"/>
      <c r="S8" s="56">
        <f t="shared" si="4"/>
        <v>0</v>
      </c>
      <c r="T8" s="229"/>
      <c r="U8" s="57">
        <f t="shared" si="5"/>
        <v>0</v>
      </c>
      <c r="V8" s="230"/>
      <c r="W8" s="57">
        <f t="shared" si="9"/>
        <v>0</v>
      </c>
      <c r="X8" s="57">
        <f t="shared" si="0"/>
        <v>0</v>
      </c>
      <c r="Y8" s="57">
        <f t="shared" si="6"/>
        <v>0</v>
      </c>
      <c r="Z8" s="58" t="e">
        <f t="shared" si="1"/>
        <v>#DIV/0!</v>
      </c>
      <c r="AA8" s="142"/>
      <c r="AB8" s="231"/>
      <c r="AC8" s="59"/>
      <c r="AD8" s="57">
        <f t="shared" si="7"/>
        <v>0</v>
      </c>
      <c r="AE8" s="141">
        <f t="shared" si="10"/>
        <v>0</v>
      </c>
      <c r="AF8" s="232"/>
      <c r="AG8" s="233"/>
      <c r="AH8" s="234"/>
      <c r="AI8" s="234"/>
      <c r="AJ8" s="235"/>
      <c r="AK8" s="233"/>
      <c r="AL8" s="235"/>
      <c r="AM8" s="236"/>
      <c r="AN8" s="237"/>
      <c r="AO8" s="236"/>
      <c r="AP8" s="236"/>
      <c r="AQ8" s="270"/>
      <c r="AR8" s="289"/>
      <c r="AS8" s="289"/>
      <c r="AT8" s="443"/>
    </row>
    <row r="9" spans="1:46" s="1" customFormat="1" ht="50.1" customHeight="1">
      <c r="A9" s="223" t="s">
        <v>552</v>
      </c>
      <c r="B9" s="224" t="s">
        <v>116</v>
      </c>
      <c r="C9" s="224" t="s">
        <v>117</v>
      </c>
      <c r="D9" s="223" t="s">
        <v>185</v>
      </c>
      <c r="E9" s="244" t="s">
        <v>186</v>
      </c>
      <c r="F9" s="224" t="s">
        <v>248</v>
      </c>
      <c r="G9" s="224" t="s">
        <v>249</v>
      </c>
      <c r="H9" s="239"/>
      <c r="I9" s="239"/>
      <c r="J9" s="239"/>
      <c r="K9" s="241"/>
      <c r="L9" s="227">
        <v>9</v>
      </c>
      <c r="M9" s="227" t="s">
        <v>247</v>
      </c>
      <c r="N9" s="228" t="s">
        <v>120</v>
      </c>
      <c r="O9" s="54" t="str">
        <f t="shared" si="2"/>
        <v>1</v>
      </c>
      <c r="P9" s="54" t="str">
        <f t="shared" si="3"/>
        <v>1</v>
      </c>
      <c r="Q9" s="55">
        <f t="shared" si="8"/>
        <v>1</v>
      </c>
      <c r="R9" s="229"/>
      <c r="S9" s="56">
        <f t="shared" si="4"/>
        <v>0</v>
      </c>
      <c r="T9" s="230"/>
      <c r="U9" s="57">
        <f t="shared" si="5"/>
        <v>0</v>
      </c>
      <c r="V9" s="230"/>
      <c r="W9" s="57">
        <f t="shared" si="9"/>
        <v>0</v>
      </c>
      <c r="X9" s="57">
        <f t="shared" si="0"/>
        <v>0</v>
      </c>
      <c r="Y9" s="57">
        <f t="shared" si="6"/>
        <v>0</v>
      </c>
      <c r="Z9" s="58" t="e">
        <f t="shared" si="1"/>
        <v>#DIV/0!</v>
      </c>
      <c r="AA9" s="142"/>
      <c r="AB9" s="231"/>
      <c r="AC9" s="59"/>
      <c r="AD9" s="57">
        <f t="shared" si="7"/>
        <v>0</v>
      </c>
      <c r="AE9" s="141">
        <f t="shared" si="10"/>
        <v>0</v>
      </c>
      <c r="AF9" s="232"/>
      <c r="AG9" s="233"/>
      <c r="AH9" s="234"/>
      <c r="AI9" s="234"/>
      <c r="AJ9" s="235"/>
      <c r="AK9" s="233"/>
      <c r="AL9" s="235"/>
      <c r="AM9" s="236"/>
      <c r="AN9" s="237"/>
      <c r="AO9" s="236"/>
      <c r="AP9" s="236"/>
      <c r="AQ9" s="270"/>
      <c r="AR9" s="289"/>
      <c r="AS9" s="289"/>
      <c r="AT9" s="443"/>
    </row>
    <row r="10" spans="1:46" s="1" customFormat="1" ht="50.1" customHeight="1">
      <c r="A10" s="223" t="s">
        <v>547</v>
      </c>
      <c r="B10" s="224" t="s">
        <v>116</v>
      </c>
      <c r="C10" s="224" t="s">
        <v>117</v>
      </c>
      <c r="D10" s="244" t="s">
        <v>185</v>
      </c>
      <c r="E10" s="244" t="s">
        <v>186</v>
      </c>
      <c r="F10" s="224" t="s">
        <v>250</v>
      </c>
      <c r="G10" s="224" t="s">
        <v>251</v>
      </c>
      <c r="H10" s="239"/>
      <c r="I10" s="239"/>
      <c r="J10" s="239"/>
      <c r="K10" s="241"/>
      <c r="L10" s="227">
        <v>1</v>
      </c>
      <c r="M10" s="227" t="s">
        <v>252</v>
      </c>
      <c r="N10" s="228" t="s">
        <v>120</v>
      </c>
      <c r="O10" s="54" t="str">
        <f t="shared" si="2"/>
        <v>1</v>
      </c>
      <c r="P10" s="54" t="str">
        <f t="shared" si="3"/>
        <v>1</v>
      </c>
      <c r="Q10" s="55">
        <f t="shared" si="8"/>
        <v>1</v>
      </c>
      <c r="R10" s="229"/>
      <c r="S10" s="56">
        <f>IF(ISNUMBER(FIND("↑",R10))=TRUE,"↑",IF(ISNUMBER(FIND("↑",#REF!))=TRUE,R10,IF(ISNUMBER(FIND("포함",R10))=TRUE,R10,IFERROR(ROUNDDOWN(R10*$L10*$Q10,-1),0))))</f>
        <v>0</v>
      </c>
      <c r="T10" s="230"/>
      <c r="U10" s="57">
        <f>IF(ISNUMBER(FIND("↑",T10))=TRUE,"↑",IF(ISNUMBER(FIND("↑",#REF!))=TRUE,T10,IF(ISNUMBER(FIND("포함",T10))=TRUE,T10,IFERROR(ROUNDDOWN(T10*$L10*$Q10,-1),0))))</f>
        <v>0</v>
      </c>
      <c r="V10" s="230"/>
      <c r="W10" s="57">
        <f>IF(ISNUMBER(FIND("↑",V10))=TRUE,"↑",IF(ISNUMBER(FIND("↑",#REF!))=TRUE,V10,IF(ISNUMBER(FIND("포함",V10))=TRUE,V10,IFERROR(ROUNDDOWN(V10*$L10*$Q10,-1),0))))</f>
        <v>0</v>
      </c>
      <c r="X10" s="57">
        <f t="shared" si="0"/>
        <v>0</v>
      </c>
      <c r="Y10" s="57">
        <f t="shared" si="6"/>
        <v>0</v>
      </c>
      <c r="Z10" s="58" t="e">
        <f t="shared" si="1"/>
        <v>#DIV/0!</v>
      </c>
      <c r="AA10" s="142"/>
      <c r="AB10" s="231"/>
      <c r="AC10" s="59"/>
      <c r="AD10" s="57">
        <f>IF(ISNUMBER(FIND("↑",R10))=TRUE,"↑",IF(ISNUMBER(FIND("포함",R10))=TRUE,R10,IF(ISNUMBER(FIND("↑",#REF!))=TRUE,"일괄",IFERROR(AVERAGE(R10,T10,V10),0))))</f>
        <v>0</v>
      </c>
      <c r="AE10" s="141">
        <f>IF(ISNUMBER(FIND("↑",R10))=TRUE,"↑",IF(ISNUMBER(FIND("포함",R10))=TRUE,R10,IF(ISNUMBER(FIND("↑",#REF!))=TRUE,IFERROR(ROUNDDOWN(IF(V10="",AVERAGEA(U10,S10),AVERAGEA(S10,U10,W10)),-1),0),IFERROR(ROUNDDOWN(AD10*L10*Q10,-1),0))))</f>
        <v>0</v>
      </c>
      <c r="AF10" s="232"/>
      <c r="AG10" s="233"/>
      <c r="AH10" s="234"/>
      <c r="AI10" s="234"/>
      <c r="AJ10" s="235"/>
      <c r="AK10" s="233"/>
      <c r="AL10" s="235"/>
      <c r="AM10" s="236"/>
      <c r="AN10" s="237"/>
      <c r="AO10" s="236"/>
      <c r="AP10" s="236"/>
      <c r="AQ10" s="270"/>
      <c r="AR10" s="289"/>
      <c r="AS10" s="289"/>
      <c r="AT10" s="443"/>
    </row>
    <row r="11" spans="1:46" s="1" customFormat="1" ht="50.1" customHeight="1">
      <c r="A11" s="223" t="s">
        <v>550</v>
      </c>
      <c r="B11" s="224" t="s">
        <v>116</v>
      </c>
      <c r="C11" s="224" t="s">
        <v>117</v>
      </c>
      <c r="D11" s="246" t="s">
        <v>185</v>
      </c>
      <c r="E11" s="246" t="s">
        <v>186</v>
      </c>
      <c r="F11" s="224" t="s">
        <v>253</v>
      </c>
      <c r="G11" s="224" t="s">
        <v>254</v>
      </c>
      <c r="H11" s="239"/>
      <c r="I11" s="239"/>
      <c r="J11" s="239"/>
      <c r="K11" s="226"/>
      <c r="L11" s="227">
        <v>1</v>
      </c>
      <c r="M11" s="227" t="s">
        <v>252</v>
      </c>
      <c r="N11" s="228" t="s">
        <v>120</v>
      </c>
      <c r="O11" s="54" t="str">
        <f t="shared" si="2"/>
        <v>1</v>
      </c>
      <c r="P11" s="54" t="str">
        <f t="shared" si="3"/>
        <v>1</v>
      </c>
      <c r="Q11" s="55">
        <f t="shared" si="8"/>
        <v>1</v>
      </c>
      <c r="R11" s="229"/>
      <c r="S11" s="56">
        <f t="shared" si="4"/>
        <v>0</v>
      </c>
      <c r="T11" s="230"/>
      <c r="U11" s="57">
        <f t="shared" si="5"/>
        <v>0</v>
      </c>
      <c r="V11" s="230"/>
      <c r="W11" s="57">
        <f t="shared" si="9"/>
        <v>0</v>
      </c>
      <c r="X11" s="57">
        <f t="shared" si="0"/>
        <v>0</v>
      </c>
      <c r="Y11" s="57">
        <f t="shared" si="6"/>
        <v>0</v>
      </c>
      <c r="Z11" s="58" t="e">
        <f t="shared" si="1"/>
        <v>#DIV/0!</v>
      </c>
      <c r="AA11" s="142"/>
      <c r="AB11" s="231"/>
      <c r="AC11" s="59"/>
      <c r="AD11" s="57">
        <f t="shared" si="7"/>
        <v>0</v>
      </c>
      <c r="AE11" s="141">
        <f t="shared" si="10"/>
        <v>0</v>
      </c>
      <c r="AF11" s="232"/>
      <c r="AG11" s="233"/>
      <c r="AH11" s="234"/>
      <c r="AI11" s="234"/>
      <c r="AJ11" s="235"/>
      <c r="AK11" s="233"/>
      <c r="AL11" s="235"/>
      <c r="AM11" s="236"/>
      <c r="AN11" s="237"/>
      <c r="AO11" s="236"/>
      <c r="AP11" s="236"/>
      <c r="AQ11" s="270"/>
      <c r="AR11" s="289"/>
      <c r="AS11" s="289"/>
      <c r="AT11" s="443"/>
    </row>
    <row r="12" spans="1:46" s="1" customFormat="1" ht="50.1" customHeight="1">
      <c r="A12" s="223" t="s">
        <v>580</v>
      </c>
      <c r="B12" s="224" t="s">
        <v>116</v>
      </c>
      <c r="C12" s="224" t="s">
        <v>117</v>
      </c>
      <c r="D12" s="223" t="s">
        <v>185</v>
      </c>
      <c r="E12" s="246" t="s">
        <v>186</v>
      </c>
      <c r="F12" s="224" t="s">
        <v>255</v>
      </c>
      <c r="G12" s="224" t="s">
        <v>256</v>
      </c>
      <c r="H12" s="239"/>
      <c r="I12" s="239"/>
      <c r="J12" s="239"/>
      <c r="K12" s="226"/>
      <c r="L12" s="227">
        <v>1</v>
      </c>
      <c r="M12" s="227" t="s">
        <v>112</v>
      </c>
      <c r="N12" s="228" t="s">
        <v>120</v>
      </c>
      <c r="O12" s="54" t="str">
        <f t="shared" si="2"/>
        <v>1</v>
      </c>
      <c r="P12" s="54" t="str">
        <f t="shared" si="3"/>
        <v>1</v>
      </c>
      <c r="Q12" s="55">
        <f t="shared" si="8"/>
        <v>1</v>
      </c>
      <c r="R12" s="229"/>
      <c r="S12" s="56">
        <f t="shared" si="4"/>
        <v>0</v>
      </c>
      <c r="T12" s="230"/>
      <c r="U12" s="57">
        <f t="shared" si="5"/>
        <v>0</v>
      </c>
      <c r="V12" s="230"/>
      <c r="W12" s="57">
        <f t="shared" si="9"/>
        <v>0</v>
      </c>
      <c r="X12" s="57">
        <f t="shared" si="0"/>
        <v>0</v>
      </c>
      <c r="Y12" s="57">
        <f t="shared" si="6"/>
        <v>0</v>
      </c>
      <c r="Z12" s="58" t="e">
        <f t="shared" si="1"/>
        <v>#DIV/0!</v>
      </c>
      <c r="AA12" s="142"/>
      <c r="AB12" s="231"/>
      <c r="AC12" s="59"/>
      <c r="AD12" s="57">
        <f t="shared" si="7"/>
        <v>0</v>
      </c>
      <c r="AE12" s="141">
        <f t="shared" si="10"/>
        <v>0</v>
      </c>
      <c r="AF12" s="232"/>
      <c r="AG12" s="233"/>
      <c r="AH12" s="234"/>
      <c r="AI12" s="234"/>
      <c r="AJ12" s="235"/>
      <c r="AK12" s="233"/>
      <c r="AL12" s="235"/>
      <c r="AM12" s="236"/>
      <c r="AN12" s="237"/>
      <c r="AO12" s="236"/>
      <c r="AP12" s="236"/>
      <c r="AQ12" s="270"/>
      <c r="AR12" s="289"/>
      <c r="AS12" s="289"/>
      <c r="AT12" s="443"/>
    </row>
    <row r="13" spans="1:46" s="1" customFormat="1" ht="50.1" customHeight="1">
      <c r="A13" s="223" t="s">
        <v>581</v>
      </c>
      <c r="B13" s="224" t="s">
        <v>116</v>
      </c>
      <c r="C13" s="224" t="s">
        <v>117</v>
      </c>
      <c r="D13" s="246" t="s">
        <v>185</v>
      </c>
      <c r="E13" s="246" t="s">
        <v>186</v>
      </c>
      <c r="F13" s="224" t="s">
        <v>257</v>
      </c>
      <c r="G13" s="224" t="s">
        <v>258</v>
      </c>
      <c r="H13" s="239"/>
      <c r="I13" s="239"/>
      <c r="J13" s="239"/>
      <c r="K13" s="226"/>
      <c r="L13" s="227">
        <v>2</v>
      </c>
      <c r="M13" s="227" t="s">
        <v>112</v>
      </c>
      <c r="N13" s="228" t="s">
        <v>120</v>
      </c>
      <c r="O13" s="54" t="str">
        <f t="shared" si="2"/>
        <v>1</v>
      </c>
      <c r="P13" s="54" t="str">
        <f t="shared" si="3"/>
        <v>1</v>
      </c>
      <c r="Q13" s="55">
        <f t="shared" si="8"/>
        <v>1</v>
      </c>
      <c r="R13" s="229"/>
      <c r="S13" s="56">
        <f t="shared" si="4"/>
        <v>0</v>
      </c>
      <c r="T13" s="230"/>
      <c r="U13" s="57">
        <f t="shared" si="5"/>
        <v>0</v>
      </c>
      <c r="V13" s="230"/>
      <c r="W13" s="57">
        <f t="shared" si="9"/>
        <v>0</v>
      </c>
      <c r="X13" s="57">
        <f t="shared" si="0"/>
        <v>0</v>
      </c>
      <c r="Y13" s="57">
        <f t="shared" si="6"/>
        <v>0</v>
      </c>
      <c r="Z13" s="58" t="e">
        <f t="shared" si="1"/>
        <v>#DIV/0!</v>
      </c>
      <c r="AA13" s="142"/>
      <c r="AB13" s="231"/>
      <c r="AC13" s="59"/>
      <c r="AD13" s="57">
        <f t="shared" si="7"/>
        <v>0</v>
      </c>
      <c r="AE13" s="141">
        <f t="shared" si="10"/>
        <v>0</v>
      </c>
      <c r="AF13" s="232"/>
      <c r="AG13" s="233"/>
      <c r="AH13" s="234"/>
      <c r="AI13" s="234"/>
      <c r="AJ13" s="235"/>
      <c r="AK13" s="233"/>
      <c r="AL13" s="235"/>
      <c r="AM13" s="236"/>
      <c r="AN13" s="237"/>
      <c r="AO13" s="236"/>
      <c r="AP13" s="236"/>
      <c r="AQ13" s="270"/>
      <c r="AR13" s="289"/>
      <c r="AS13" s="289"/>
      <c r="AT13" s="443"/>
    </row>
    <row r="14" spans="1:46" s="1" customFormat="1" ht="50.1" customHeight="1">
      <c r="A14" s="223" t="s">
        <v>582</v>
      </c>
      <c r="B14" s="224" t="s">
        <v>116</v>
      </c>
      <c r="C14" s="224" t="s">
        <v>117</v>
      </c>
      <c r="D14" s="223" t="s">
        <v>185</v>
      </c>
      <c r="E14" s="246" t="s">
        <v>186</v>
      </c>
      <c r="F14" s="224" t="s">
        <v>259</v>
      </c>
      <c r="G14" s="224" t="s">
        <v>260</v>
      </c>
      <c r="H14" s="239"/>
      <c r="I14" s="239"/>
      <c r="J14" s="239"/>
      <c r="K14" s="226"/>
      <c r="L14" s="227">
        <v>1</v>
      </c>
      <c r="M14" s="227" t="s">
        <v>112</v>
      </c>
      <c r="N14" s="228" t="s">
        <v>120</v>
      </c>
      <c r="O14" s="54" t="str">
        <f t="shared" si="2"/>
        <v>1</v>
      </c>
      <c r="P14" s="54" t="str">
        <f t="shared" si="3"/>
        <v>1</v>
      </c>
      <c r="Q14" s="55">
        <f t="shared" si="8"/>
        <v>1</v>
      </c>
      <c r="R14" s="229"/>
      <c r="S14" s="56">
        <f t="shared" si="4"/>
        <v>0</v>
      </c>
      <c r="T14" s="230"/>
      <c r="U14" s="57">
        <f t="shared" si="5"/>
        <v>0</v>
      </c>
      <c r="V14" s="230"/>
      <c r="W14" s="57">
        <f t="shared" si="9"/>
        <v>0</v>
      </c>
      <c r="X14" s="57">
        <f t="shared" si="0"/>
        <v>0</v>
      </c>
      <c r="Y14" s="57">
        <f t="shared" si="6"/>
        <v>0</v>
      </c>
      <c r="Z14" s="58" t="e">
        <f t="shared" si="1"/>
        <v>#DIV/0!</v>
      </c>
      <c r="AA14" s="142"/>
      <c r="AB14" s="231"/>
      <c r="AC14" s="59"/>
      <c r="AD14" s="57">
        <f t="shared" si="7"/>
        <v>0</v>
      </c>
      <c r="AE14" s="141">
        <f t="shared" si="10"/>
        <v>0</v>
      </c>
      <c r="AF14" s="232"/>
      <c r="AG14" s="233"/>
      <c r="AH14" s="234"/>
      <c r="AI14" s="234"/>
      <c r="AJ14" s="235"/>
      <c r="AK14" s="233"/>
      <c r="AL14" s="235"/>
      <c r="AM14" s="236"/>
      <c r="AN14" s="237"/>
      <c r="AO14" s="236"/>
      <c r="AP14" s="236"/>
      <c r="AQ14" s="270"/>
      <c r="AR14" s="289"/>
      <c r="AS14" s="289"/>
      <c r="AT14" s="443"/>
    </row>
    <row r="15" spans="1:46" s="1" customFormat="1" ht="50.1" customHeight="1">
      <c r="A15" s="223" t="s">
        <v>583</v>
      </c>
      <c r="B15" s="224" t="s">
        <v>116</v>
      </c>
      <c r="C15" s="224" t="s">
        <v>117</v>
      </c>
      <c r="D15" s="246" t="s">
        <v>185</v>
      </c>
      <c r="E15" s="246" t="s">
        <v>186</v>
      </c>
      <c r="F15" s="224" t="s">
        <v>261</v>
      </c>
      <c r="G15" s="224" t="s">
        <v>262</v>
      </c>
      <c r="H15" s="239"/>
      <c r="I15" s="239"/>
      <c r="J15" s="239"/>
      <c r="K15" s="226"/>
      <c r="L15" s="227">
        <v>2</v>
      </c>
      <c r="M15" s="227" t="s">
        <v>112</v>
      </c>
      <c r="N15" s="228" t="s">
        <v>120</v>
      </c>
      <c r="O15" s="54" t="str">
        <f t="shared" si="2"/>
        <v>1</v>
      </c>
      <c r="P15" s="54" t="str">
        <f t="shared" si="3"/>
        <v>1</v>
      </c>
      <c r="Q15" s="55">
        <f t="shared" si="8"/>
        <v>1</v>
      </c>
      <c r="R15" s="229"/>
      <c r="S15" s="56">
        <f t="shared" si="4"/>
        <v>0</v>
      </c>
      <c r="T15" s="230"/>
      <c r="U15" s="57">
        <f t="shared" si="5"/>
        <v>0</v>
      </c>
      <c r="V15" s="230"/>
      <c r="W15" s="57">
        <f t="shared" si="9"/>
        <v>0</v>
      </c>
      <c r="X15" s="57">
        <f t="shared" si="0"/>
        <v>0</v>
      </c>
      <c r="Y15" s="57">
        <f t="shared" si="6"/>
        <v>0</v>
      </c>
      <c r="Z15" s="58" t="e">
        <f t="shared" si="1"/>
        <v>#DIV/0!</v>
      </c>
      <c r="AA15" s="142"/>
      <c r="AB15" s="231"/>
      <c r="AC15" s="59"/>
      <c r="AD15" s="57">
        <f t="shared" si="7"/>
        <v>0</v>
      </c>
      <c r="AE15" s="141">
        <f t="shared" si="10"/>
        <v>0</v>
      </c>
      <c r="AF15" s="232"/>
      <c r="AG15" s="233"/>
      <c r="AH15" s="234"/>
      <c r="AI15" s="234"/>
      <c r="AJ15" s="235"/>
      <c r="AK15" s="233"/>
      <c r="AL15" s="235"/>
      <c r="AM15" s="236"/>
      <c r="AN15" s="237"/>
      <c r="AO15" s="236"/>
      <c r="AP15" s="236"/>
      <c r="AQ15" s="270"/>
      <c r="AR15" s="289"/>
      <c r="AS15" s="289"/>
      <c r="AT15" s="443"/>
    </row>
    <row r="16" spans="1:46" s="1" customFormat="1" ht="50.1" customHeight="1">
      <c r="A16" s="223" t="s">
        <v>551</v>
      </c>
      <c r="B16" s="224" t="s">
        <v>116</v>
      </c>
      <c r="C16" s="224" t="s">
        <v>117</v>
      </c>
      <c r="D16" s="246" t="s">
        <v>185</v>
      </c>
      <c r="E16" s="246" t="s">
        <v>186</v>
      </c>
      <c r="F16" s="224" t="s">
        <v>263</v>
      </c>
      <c r="G16" s="224" t="s">
        <v>264</v>
      </c>
      <c r="H16" s="225"/>
      <c r="I16" s="225"/>
      <c r="J16" s="225"/>
      <c r="K16" s="226"/>
      <c r="L16" s="227">
        <v>1</v>
      </c>
      <c r="M16" s="227" t="s">
        <v>112</v>
      </c>
      <c r="N16" s="228" t="s">
        <v>120</v>
      </c>
      <c r="O16" s="54" t="str">
        <f t="shared" si="2"/>
        <v>1</v>
      </c>
      <c r="P16" s="54" t="str">
        <f t="shared" si="3"/>
        <v>1</v>
      </c>
      <c r="Q16" s="55">
        <f t="shared" si="8"/>
        <v>1</v>
      </c>
      <c r="R16" s="229"/>
      <c r="S16" s="56">
        <f t="shared" si="4"/>
        <v>0</v>
      </c>
      <c r="T16" s="230"/>
      <c r="U16" s="57">
        <f t="shared" si="5"/>
        <v>0</v>
      </c>
      <c r="V16" s="230"/>
      <c r="W16" s="57">
        <f t="shared" si="9"/>
        <v>0</v>
      </c>
      <c r="X16" s="57">
        <f t="shared" si="0"/>
        <v>0</v>
      </c>
      <c r="Y16" s="57">
        <f t="shared" si="6"/>
        <v>0</v>
      </c>
      <c r="Z16" s="58" t="e">
        <f t="shared" si="1"/>
        <v>#DIV/0!</v>
      </c>
      <c r="AA16" s="142"/>
      <c r="AB16" s="231"/>
      <c r="AC16" s="59"/>
      <c r="AD16" s="57">
        <f t="shared" si="7"/>
        <v>0</v>
      </c>
      <c r="AE16" s="141">
        <f t="shared" si="10"/>
        <v>0</v>
      </c>
      <c r="AF16" s="232"/>
      <c r="AG16" s="233"/>
      <c r="AH16" s="234"/>
      <c r="AI16" s="234"/>
      <c r="AJ16" s="235"/>
      <c r="AK16" s="233"/>
      <c r="AL16" s="235"/>
      <c r="AM16" s="236"/>
      <c r="AN16" s="237"/>
      <c r="AO16" s="236"/>
      <c r="AP16" s="236"/>
      <c r="AQ16" s="270"/>
      <c r="AR16" s="289"/>
      <c r="AS16" s="289"/>
      <c r="AT16" s="443"/>
    </row>
    <row r="17" spans="1:46" s="1" customFormat="1" ht="50.1" customHeight="1">
      <c r="A17" s="223" t="s">
        <v>584</v>
      </c>
      <c r="B17" s="224" t="s">
        <v>116</v>
      </c>
      <c r="C17" s="224" t="s">
        <v>117</v>
      </c>
      <c r="D17" s="246" t="s">
        <v>185</v>
      </c>
      <c r="E17" s="246" t="s">
        <v>186</v>
      </c>
      <c r="F17" s="224" t="s">
        <v>265</v>
      </c>
      <c r="G17" s="224" t="s">
        <v>266</v>
      </c>
      <c r="H17" s="239"/>
      <c r="I17" s="239"/>
      <c r="J17" s="239"/>
      <c r="K17" s="226"/>
      <c r="L17" s="227">
        <v>1</v>
      </c>
      <c r="M17" s="227" t="s">
        <v>112</v>
      </c>
      <c r="N17" s="228" t="s">
        <v>120</v>
      </c>
      <c r="O17" s="54" t="str">
        <f t="shared" si="2"/>
        <v>1</v>
      </c>
      <c r="P17" s="54" t="str">
        <f t="shared" si="3"/>
        <v>1</v>
      </c>
      <c r="Q17" s="55">
        <f t="shared" si="8"/>
        <v>1</v>
      </c>
      <c r="R17" s="229"/>
      <c r="S17" s="56">
        <f t="shared" si="4"/>
        <v>0</v>
      </c>
      <c r="T17" s="230"/>
      <c r="U17" s="57">
        <f t="shared" si="5"/>
        <v>0</v>
      </c>
      <c r="V17" s="230"/>
      <c r="W17" s="57">
        <f t="shared" si="9"/>
        <v>0</v>
      </c>
      <c r="X17" s="57">
        <f t="shared" si="0"/>
        <v>0</v>
      </c>
      <c r="Y17" s="57">
        <f t="shared" si="6"/>
        <v>0</v>
      </c>
      <c r="Z17" s="58" t="e">
        <f t="shared" si="1"/>
        <v>#DIV/0!</v>
      </c>
      <c r="AA17" s="142"/>
      <c r="AB17" s="231"/>
      <c r="AC17" s="59"/>
      <c r="AD17" s="57">
        <f t="shared" si="7"/>
        <v>0</v>
      </c>
      <c r="AE17" s="141">
        <f t="shared" si="10"/>
        <v>0</v>
      </c>
      <c r="AF17" s="232"/>
      <c r="AG17" s="233"/>
      <c r="AH17" s="234"/>
      <c r="AI17" s="234"/>
      <c r="AJ17" s="235"/>
      <c r="AK17" s="233"/>
      <c r="AL17" s="235"/>
      <c r="AM17" s="236"/>
      <c r="AN17" s="237"/>
      <c r="AO17" s="236"/>
      <c r="AP17" s="236"/>
      <c r="AQ17" s="270"/>
      <c r="AR17" s="289"/>
      <c r="AS17" s="289"/>
      <c r="AT17" s="443"/>
    </row>
    <row r="18" spans="1:46" s="1" customFormat="1" ht="50.1" customHeight="1">
      <c r="A18" s="223" t="s">
        <v>555</v>
      </c>
      <c r="B18" s="224" t="s">
        <v>116</v>
      </c>
      <c r="C18" s="224" t="s">
        <v>117</v>
      </c>
      <c r="D18" s="246" t="s">
        <v>185</v>
      </c>
      <c r="E18" s="246" t="s">
        <v>186</v>
      </c>
      <c r="F18" s="224" t="s">
        <v>267</v>
      </c>
      <c r="G18" s="224" t="s">
        <v>268</v>
      </c>
      <c r="H18" s="239"/>
      <c r="I18" s="239"/>
      <c r="J18" s="239"/>
      <c r="K18" s="226"/>
      <c r="L18" s="227">
        <v>12</v>
      </c>
      <c r="M18" s="227" t="s">
        <v>112</v>
      </c>
      <c r="N18" s="228" t="s">
        <v>120</v>
      </c>
      <c r="O18" s="54" t="str">
        <f t="shared" si="2"/>
        <v>1</v>
      </c>
      <c r="P18" s="54" t="str">
        <f t="shared" si="3"/>
        <v>1</v>
      </c>
      <c r="Q18" s="55">
        <f t="shared" si="8"/>
        <v>1</v>
      </c>
      <c r="R18" s="229"/>
      <c r="S18" s="56">
        <f t="shared" si="4"/>
        <v>0</v>
      </c>
      <c r="T18" s="230"/>
      <c r="U18" s="57">
        <f t="shared" si="5"/>
        <v>0</v>
      </c>
      <c r="V18" s="230"/>
      <c r="W18" s="57">
        <f t="shared" si="9"/>
        <v>0</v>
      </c>
      <c r="X18" s="57">
        <f t="shared" si="0"/>
        <v>0</v>
      </c>
      <c r="Y18" s="57">
        <f t="shared" si="6"/>
        <v>0</v>
      </c>
      <c r="Z18" s="58" t="e">
        <f t="shared" si="1"/>
        <v>#DIV/0!</v>
      </c>
      <c r="AA18" s="142"/>
      <c r="AB18" s="231"/>
      <c r="AC18" s="59"/>
      <c r="AD18" s="57">
        <f t="shared" si="7"/>
        <v>0</v>
      </c>
      <c r="AE18" s="141">
        <f t="shared" si="10"/>
        <v>0</v>
      </c>
      <c r="AF18" s="232"/>
      <c r="AG18" s="233"/>
      <c r="AH18" s="234"/>
      <c r="AI18" s="234"/>
      <c r="AJ18" s="235"/>
      <c r="AK18" s="233"/>
      <c r="AL18" s="235"/>
      <c r="AM18" s="236"/>
      <c r="AN18" s="237"/>
      <c r="AO18" s="236"/>
      <c r="AP18" s="236"/>
      <c r="AQ18" s="270"/>
      <c r="AR18" s="289"/>
      <c r="AS18" s="289"/>
      <c r="AT18" s="443"/>
    </row>
    <row r="19" spans="1:46" s="1" customFormat="1" ht="50.1" customHeight="1">
      <c r="A19" s="223" t="s">
        <v>585</v>
      </c>
      <c r="B19" s="224" t="s">
        <v>116</v>
      </c>
      <c r="C19" s="224" t="s">
        <v>117</v>
      </c>
      <c r="D19" s="246" t="s">
        <v>185</v>
      </c>
      <c r="E19" s="246" t="s">
        <v>186</v>
      </c>
      <c r="F19" s="224" t="s">
        <v>269</v>
      </c>
      <c r="G19" s="224" t="s">
        <v>270</v>
      </c>
      <c r="H19" s="239"/>
      <c r="I19" s="239"/>
      <c r="J19" s="239"/>
      <c r="K19" s="226"/>
      <c r="L19" s="227">
        <v>1</v>
      </c>
      <c r="M19" s="227" t="s">
        <v>112</v>
      </c>
      <c r="N19" s="228" t="s">
        <v>120</v>
      </c>
      <c r="O19" s="54" t="str">
        <f t="shared" si="2"/>
        <v>1</v>
      </c>
      <c r="P19" s="54" t="str">
        <f t="shared" si="3"/>
        <v>1</v>
      </c>
      <c r="Q19" s="55">
        <f t="shared" si="8"/>
        <v>1</v>
      </c>
      <c r="R19" s="229"/>
      <c r="S19" s="56">
        <f t="shared" si="4"/>
        <v>0</v>
      </c>
      <c r="T19" s="230"/>
      <c r="U19" s="57">
        <f t="shared" si="5"/>
        <v>0</v>
      </c>
      <c r="V19" s="230"/>
      <c r="W19" s="57">
        <f t="shared" si="9"/>
        <v>0</v>
      </c>
      <c r="X19" s="57">
        <f t="shared" si="0"/>
        <v>0</v>
      </c>
      <c r="Y19" s="57">
        <f t="shared" si="6"/>
        <v>0</v>
      </c>
      <c r="Z19" s="58" t="e">
        <f t="shared" si="1"/>
        <v>#DIV/0!</v>
      </c>
      <c r="AA19" s="142"/>
      <c r="AB19" s="231"/>
      <c r="AC19" s="59"/>
      <c r="AD19" s="57">
        <f t="shared" si="7"/>
        <v>0</v>
      </c>
      <c r="AE19" s="141">
        <f t="shared" si="10"/>
        <v>0</v>
      </c>
      <c r="AF19" s="232"/>
      <c r="AG19" s="233"/>
      <c r="AH19" s="234"/>
      <c r="AI19" s="234"/>
      <c r="AJ19" s="249"/>
      <c r="AK19" s="233"/>
      <c r="AL19" s="235"/>
      <c r="AM19" s="236"/>
      <c r="AN19" s="237"/>
      <c r="AO19" s="236"/>
      <c r="AP19" s="236"/>
      <c r="AQ19" s="270"/>
      <c r="AR19" s="289"/>
      <c r="AS19" s="289"/>
      <c r="AT19" s="443"/>
    </row>
    <row r="20" spans="1:46" s="1" customFormat="1" ht="50.1" customHeight="1">
      <c r="A20" s="223" t="s">
        <v>586</v>
      </c>
      <c r="B20" s="224" t="s">
        <v>116</v>
      </c>
      <c r="C20" s="224" t="s">
        <v>117</v>
      </c>
      <c r="D20" s="246" t="s">
        <v>187</v>
      </c>
      <c r="E20" s="246" t="s">
        <v>188</v>
      </c>
      <c r="F20" s="224" t="s">
        <v>271</v>
      </c>
      <c r="G20" s="224" t="s">
        <v>272</v>
      </c>
      <c r="H20" s="239"/>
      <c r="I20" s="239"/>
      <c r="J20" s="239"/>
      <c r="K20" s="226"/>
      <c r="L20" s="227">
        <v>3</v>
      </c>
      <c r="M20" s="227" t="s">
        <v>112</v>
      </c>
      <c r="N20" s="228" t="s">
        <v>120</v>
      </c>
      <c r="O20" s="54" t="str">
        <f t="shared" si="2"/>
        <v>1</v>
      </c>
      <c r="P20" s="54" t="str">
        <f t="shared" si="3"/>
        <v>1</v>
      </c>
      <c r="Q20" s="55">
        <f t="shared" si="8"/>
        <v>1</v>
      </c>
      <c r="R20" s="229"/>
      <c r="S20" s="56">
        <f t="shared" si="4"/>
        <v>0</v>
      </c>
      <c r="T20" s="230"/>
      <c r="U20" s="57">
        <f t="shared" si="5"/>
        <v>0</v>
      </c>
      <c r="V20" s="230"/>
      <c r="W20" s="57">
        <f t="shared" si="9"/>
        <v>0</v>
      </c>
      <c r="X20" s="57">
        <f t="shared" si="0"/>
        <v>0</v>
      </c>
      <c r="Y20" s="57">
        <f t="shared" si="6"/>
        <v>0</v>
      </c>
      <c r="Z20" s="58" t="e">
        <f t="shared" si="1"/>
        <v>#DIV/0!</v>
      </c>
      <c r="AA20" s="142"/>
      <c r="AB20" s="231"/>
      <c r="AC20" s="59"/>
      <c r="AD20" s="57">
        <f t="shared" si="7"/>
        <v>0</v>
      </c>
      <c r="AE20" s="141">
        <f t="shared" si="10"/>
        <v>0</v>
      </c>
      <c r="AF20" s="232"/>
      <c r="AG20" s="233"/>
      <c r="AH20" s="234"/>
      <c r="AI20" s="234"/>
      <c r="AJ20" s="235"/>
      <c r="AK20" s="233"/>
      <c r="AL20" s="235"/>
      <c r="AM20" s="236"/>
      <c r="AN20" s="237"/>
      <c r="AO20" s="236"/>
      <c r="AP20" s="236"/>
      <c r="AQ20" s="270"/>
      <c r="AR20" s="289"/>
      <c r="AS20" s="289"/>
      <c r="AT20" s="443"/>
    </row>
    <row r="21" spans="1:46" s="1" customFormat="1" ht="50.1" customHeight="1">
      <c r="A21" s="223" t="s">
        <v>587</v>
      </c>
      <c r="B21" s="224" t="s">
        <v>116</v>
      </c>
      <c r="C21" s="224" t="s">
        <v>117</v>
      </c>
      <c r="D21" s="246" t="s">
        <v>185</v>
      </c>
      <c r="E21" s="246" t="s">
        <v>186</v>
      </c>
      <c r="F21" s="224" t="s">
        <v>273</v>
      </c>
      <c r="G21" s="224" t="s">
        <v>274</v>
      </c>
      <c r="H21" s="239"/>
      <c r="I21" s="239"/>
      <c r="J21" s="239"/>
      <c r="K21" s="226"/>
      <c r="L21" s="227">
        <v>2</v>
      </c>
      <c r="M21" s="227" t="s">
        <v>112</v>
      </c>
      <c r="N21" s="228" t="s">
        <v>120</v>
      </c>
      <c r="O21" s="54" t="str">
        <f t="shared" si="2"/>
        <v>1</v>
      </c>
      <c r="P21" s="54" t="str">
        <f t="shared" si="3"/>
        <v>1</v>
      </c>
      <c r="Q21" s="55">
        <f t="shared" si="8"/>
        <v>1</v>
      </c>
      <c r="R21" s="229"/>
      <c r="S21" s="56">
        <f>IF(ISNUMBER(FIND("↑",R21))=TRUE,"↑",IF(ISNUMBER(FIND("↑",R27))=TRUE,R21,IF(ISNUMBER(FIND("포함",R21))=TRUE,R21,IFERROR(ROUNDDOWN(R21*$L21*$Q21,-1),0))))</f>
        <v>0</v>
      </c>
      <c r="T21" s="230"/>
      <c r="U21" s="57">
        <f>IF(ISNUMBER(FIND("↑",T21))=TRUE,"↑",IF(ISNUMBER(FIND("↑",T27))=TRUE,T21,IF(ISNUMBER(FIND("포함",T21))=TRUE,T21,IFERROR(ROUNDDOWN(T21*$L21*$Q21,-1),0))))</f>
        <v>0</v>
      </c>
      <c r="V21" s="230"/>
      <c r="W21" s="57">
        <f>IF(ISNUMBER(FIND("↑",V21))=TRUE,"↑",IF(ISNUMBER(FIND("↑",V27))=TRUE,V21,IF(ISNUMBER(FIND("포함",V21))=TRUE,V21,IFERROR(ROUNDDOWN(V21*$L21*$Q21,-1),0))))</f>
        <v>0</v>
      </c>
      <c r="X21" s="57">
        <f t="shared" si="0"/>
        <v>0</v>
      </c>
      <c r="Y21" s="57">
        <f t="shared" si="6"/>
        <v>0</v>
      </c>
      <c r="Z21" s="58" t="e">
        <f t="shared" si="1"/>
        <v>#DIV/0!</v>
      </c>
      <c r="AA21" s="142"/>
      <c r="AB21" s="231"/>
      <c r="AC21" s="59"/>
      <c r="AD21" s="57">
        <f>IF(ISNUMBER(FIND("↑",R21))=TRUE,"↑",IF(ISNUMBER(FIND("포함",R21))=TRUE,R21,IF(ISNUMBER(FIND("↑",R27))=TRUE,"일괄",IFERROR(AVERAGE(R21,T21,V21),0))))</f>
        <v>0</v>
      </c>
      <c r="AE21" s="141">
        <f>IF(ISNUMBER(FIND("↑",R21))=TRUE,"↑",IF(ISNUMBER(FIND("포함",R21))=TRUE,R21,IF(ISNUMBER(FIND("↑",R27))=TRUE,IFERROR(ROUNDDOWN(IF(V21="",AVERAGEA(U21,S21),AVERAGEA(S21,U21,W21)),-1),0),IFERROR(ROUNDDOWN(AD21*L21*Q21,-1),0))))</f>
        <v>0</v>
      </c>
      <c r="AF21" s="232"/>
      <c r="AG21" s="233"/>
      <c r="AH21" s="234"/>
      <c r="AI21" s="234"/>
      <c r="AJ21" s="235"/>
      <c r="AK21" s="233"/>
      <c r="AL21" s="235"/>
      <c r="AM21" s="236"/>
      <c r="AN21" s="237"/>
      <c r="AO21" s="236"/>
      <c r="AP21" s="236"/>
      <c r="AQ21" s="270"/>
      <c r="AR21" s="289"/>
      <c r="AS21" s="289"/>
      <c r="AT21" s="443"/>
    </row>
    <row r="22" spans="1:46" s="1" customFormat="1" ht="50.1" customHeight="1">
      <c r="A22" s="223" t="s">
        <v>748</v>
      </c>
      <c r="B22" s="224" t="s">
        <v>116</v>
      </c>
      <c r="C22" s="224" t="s">
        <v>117</v>
      </c>
      <c r="D22" s="246" t="s">
        <v>185</v>
      </c>
      <c r="E22" s="246" t="s">
        <v>186</v>
      </c>
      <c r="F22" s="224" t="s">
        <v>275</v>
      </c>
      <c r="G22" s="224" t="s">
        <v>276</v>
      </c>
      <c r="H22" s="239"/>
      <c r="I22" s="239"/>
      <c r="J22" s="239"/>
      <c r="K22" s="226"/>
      <c r="L22" s="227">
        <v>36</v>
      </c>
      <c r="M22" s="227" t="s">
        <v>247</v>
      </c>
      <c r="N22" s="228" t="s">
        <v>120</v>
      </c>
      <c r="O22" s="54" t="str">
        <f t="shared" si="2"/>
        <v>1</v>
      </c>
      <c r="P22" s="54" t="str">
        <f t="shared" si="3"/>
        <v>1</v>
      </c>
      <c r="Q22" s="55">
        <f t="shared" si="8"/>
        <v>1</v>
      </c>
      <c r="R22" s="229"/>
      <c r="S22" s="56">
        <f>IF(ISNUMBER(FIND("↑",R22))=TRUE,"↑",IF(ISNUMBER(FIND("↑",#REF!))=TRUE,R22,IF(ISNUMBER(FIND("포함",R22))=TRUE,R22,IFERROR(ROUNDDOWN(R22*$L22*$Q22,-1),0))))</f>
        <v>0</v>
      </c>
      <c r="T22" s="230"/>
      <c r="U22" s="57">
        <f>IF(ISNUMBER(FIND("↑",T22))=TRUE,"↑",IF(ISNUMBER(FIND("↑",#REF!))=TRUE,T22,IF(ISNUMBER(FIND("포함",T22))=TRUE,T22,IFERROR(ROUNDDOWN(T22*$L22*$Q22,-1),0))))</f>
        <v>0</v>
      </c>
      <c r="V22" s="230"/>
      <c r="W22" s="57">
        <f>IF(ISNUMBER(FIND("↑",V22))=TRUE,"↑",IF(ISNUMBER(FIND("↑",#REF!))=TRUE,V22,IF(ISNUMBER(FIND("포함",V22))=TRUE,V22,IFERROR(ROUNDDOWN(V22*$L22*$Q22,-1),0))))</f>
        <v>0</v>
      </c>
      <c r="X22" s="57">
        <f t="shared" si="0"/>
        <v>0</v>
      </c>
      <c r="Y22" s="57">
        <f t="shared" si="6"/>
        <v>0</v>
      </c>
      <c r="Z22" s="58" t="e">
        <f t="shared" si="1"/>
        <v>#DIV/0!</v>
      </c>
      <c r="AA22" s="142"/>
      <c r="AB22" s="231"/>
      <c r="AC22" s="59"/>
      <c r="AD22" s="57">
        <f>IF(ISNUMBER(FIND("↑",R22))=TRUE,"↑",IF(ISNUMBER(FIND("포함",R22))=TRUE,R22,IF(ISNUMBER(FIND("↑",#REF!))=TRUE,"일괄",IFERROR(AVERAGE(R22,T22,V22),0))))</f>
        <v>0</v>
      </c>
      <c r="AE22" s="141">
        <f>IF(ISNUMBER(FIND("↑",R22))=TRUE,"↑",IF(ISNUMBER(FIND("포함",R22))=TRUE,R22,IF(ISNUMBER(FIND("↑",#REF!))=TRUE,IFERROR(ROUNDDOWN(IF(V22="",AVERAGEA(U22,S22),AVERAGEA(S22,U22,W22)),-1),0),IFERROR(ROUNDDOWN(AD22*L22*Q22,-1),0))))</f>
        <v>0</v>
      </c>
      <c r="AF22" s="232"/>
      <c r="AG22" s="233"/>
      <c r="AH22" s="234"/>
      <c r="AI22" s="234"/>
      <c r="AJ22" s="249"/>
      <c r="AK22" s="233"/>
      <c r="AL22" s="235"/>
      <c r="AM22" s="236"/>
      <c r="AN22" s="237"/>
      <c r="AO22" s="236"/>
      <c r="AP22" s="236"/>
      <c r="AQ22" s="270"/>
      <c r="AR22" s="289"/>
      <c r="AS22" s="289"/>
      <c r="AT22" s="443"/>
    </row>
    <row r="23" spans="1:46" s="1" customFormat="1" ht="50.1" customHeight="1">
      <c r="A23" s="223" t="s">
        <v>749</v>
      </c>
      <c r="B23" s="224" t="s">
        <v>116</v>
      </c>
      <c r="C23" s="224" t="s">
        <v>117</v>
      </c>
      <c r="D23" s="223" t="s">
        <v>185</v>
      </c>
      <c r="E23" s="244" t="s">
        <v>186</v>
      </c>
      <c r="F23" s="224" t="s">
        <v>261</v>
      </c>
      <c r="G23" s="224" t="s">
        <v>279</v>
      </c>
      <c r="H23" s="239"/>
      <c r="I23" s="239"/>
      <c r="J23" s="239"/>
      <c r="K23" s="241"/>
      <c r="L23" s="227">
        <v>1</v>
      </c>
      <c r="M23" s="227" t="s">
        <v>112</v>
      </c>
      <c r="N23" s="228" t="s">
        <v>120</v>
      </c>
      <c r="O23" s="54" t="str">
        <f t="shared" ref="O23:O33" si="11">IF(N23="1","1",LEFT(N23,FIND("/",N23)-1))</f>
        <v>1</v>
      </c>
      <c r="P23" s="54" t="str">
        <f t="shared" ref="P23:P33" si="12">IF(N23="1","1",RIGHT(N23,LEN(N23)-FIND("/",N23)))</f>
        <v>1</v>
      </c>
      <c r="Q23" s="55">
        <f t="shared" ref="Q23:Q33" si="13">O23/P23</f>
        <v>1</v>
      </c>
      <c r="R23" s="229"/>
      <c r="S23" s="56">
        <f t="shared" ref="S23:S32" si="14">IF(ISNUMBER(FIND("↑",R23))=TRUE,"↑",IF(ISNUMBER(FIND("↑",R24))=TRUE,R23,IF(ISNUMBER(FIND("포함",R23))=TRUE,R23,IFERROR(ROUNDDOWN(R23*$L23*$Q23,-1),0))))</f>
        <v>0</v>
      </c>
      <c r="T23" s="230"/>
      <c r="U23" s="57">
        <f t="shared" ref="U23:U32" si="15">IF(ISNUMBER(FIND("↑",T23))=TRUE,"↑",IF(ISNUMBER(FIND("↑",T24))=TRUE,T23,IF(ISNUMBER(FIND("포함",T23))=TRUE,T23,IFERROR(ROUNDDOWN(T23*$L23*$Q23,-1),0))))</f>
        <v>0</v>
      </c>
      <c r="V23" s="230"/>
      <c r="W23" s="57">
        <f t="shared" ref="W23:W32" si="16">IF(ISNUMBER(FIND("↑",V23))=TRUE,"↑",IF(ISNUMBER(FIND("↑",V24))=TRUE,V23,IF(ISNUMBER(FIND("포함",V23))=TRUE,V23,IFERROR(ROUNDDOWN(V23*$L23*$Q23,-1),0))))</f>
        <v>0</v>
      </c>
      <c r="X23" s="57">
        <f t="shared" ref="X23:X33" si="17">MAX(R23,T23,V23)</f>
        <v>0</v>
      </c>
      <c r="Y23" s="57">
        <f t="shared" ref="Y23:Y33" si="18">MIN(R23,T23,V23)</f>
        <v>0</v>
      </c>
      <c r="Z23" s="58" t="e">
        <f t="shared" ref="Z23:Z33" si="19">X23/Y23</f>
        <v>#DIV/0!</v>
      </c>
      <c r="AA23" s="142"/>
      <c r="AB23" s="231"/>
      <c r="AC23" s="59"/>
      <c r="AD23" s="57">
        <f t="shared" ref="AD23:AD32" si="20">IF(ISNUMBER(FIND("↑",R23))=TRUE,"↑",IF(ISNUMBER(FIND("포함",R23))=TRUE,R23,IF(ISNUMBER(FIND("↑",R24))=TRUE,"일괄",IFERROR(AVERAGE(R23,T23,V23),0))))</f>
        <v>0</v>
      </c>
      <c r="AE23" s="141">
        <f t="shared" ref="AE23:AE32" si="21">IF(ISNUMBER(FIND("↑",R23))=TRUE,"↑",IF(ISNUMBER(FIND("포함",R23))=TRUE,R23,IF(ISNUMBER(FIND("↑",R24))=TRUE,IFERROR(ROUNDDOWN(IF(V23="",AVERAGEA(U23,S23),AVERAGEA(S23,U23,W23)),-1),0),IFERROR(ROUNDDOWN(AD23*L23*Q23,-1),0))))</f>
        <v>0</v>
      </c>
      <c r="AF23" s="232"/>
      <c r="AG23" s="233"/>
      <c r="AH23" s="234"/>
      <c r="AI23" s="234"/>
      <c r="AJ23" s="235"/>
      <c r="AK23" s="233"/>
      <c r="AL23" s="235"/>
      <c r="AM23" s="236"/>
      <c r="AN23" s="237"/>
      <c r="AO23" s="236"/>
      <c r="AP23" s="236"/>
      <c r="AQ23" s="270"/>
      <c r="AR23" s="289"/>
      <c r="AS23" s="289"/>
      <c r="AT23" s="443"/>
    </row>
    <row r="24" spans="1:46" s="1" customFormat="1" ht="50.1" customHeight="1">
      <c r="A24" s="223" t="s">
        <v>750</v>
      </c>
      <c r="B24" s="224" t="s">
        <v>116</v>
      </c>
      <c r="C24" s="224" t="s">
        <v>117</v>
      </c>
      <c r="D24" s="244" t="s">
        <v>185</v>
      </c>
      <c r="E24" s="244" t="s">
        <v>186</v>
      </c>
      <c r="F24" s="224" t="s">
        <v>273</v>
      </c>
      <c r="G24" s="224" t="s">
        <v>280</v>
      </c>
      <c r="H24" s="239"/>
      <c r="I24" s="239"/>
      <c r="J24" s="239"/>
      <c r="K24" s="241"/>
      <c r="L24" s="227">
        <v>1</v>
      </c>
      <c r="M24" s="227" t="s">
        <v>112</v>
      </c>
      <c r="N24" s="228" t="s">
        <v>120</v>
      </c>
      <c r="O24" s="54" t="str">
        <f t="shared" si="11"/>
        <v>1</v>
      </c>
      <c r="P24" s="54" t="str">
        <f t="shared" si="12"/>
        <v>1</v>
      </c>
      <c r="Q24" s="55">
        <f t="shared" si="13"/>
        <v>1</v>
      </c>
      <c r="R24" s="229"/>
      <c r="S24" s="56">
        <f t="shared" si="14"/>
        <v>0</v>
      </c>
      <c r="T24" s="230"/>
      <c r="U24" s="57">
        <f t="shared" si="15"/>
        <v>0</v>
      </c>
      <c r="V24" s="230"/>
      <c r="W24" s="57">
        <f t="shared" si="16"/>
        <v>0</v>
      </c>
      <c r="X24" s="57">
        <f t="shared" si="17"/>
        <v>0</v>
      </c>
      <c r="Y24" s="57">
        <f t="shared" si="18"/>
        <v>0</v>
      </c>
      <c r="Z24" s="58" t="e">
        <f t="shared" si="19"/>
        <v>#DIV/0!</v>
      </c>
      <c r="AA24" s="142"/>
      <c r="AB24" s="231"/>
      <c r="AC24" s="59"/>
      <c r="AD24" s="57">
        <f t="shared" si="20"/>
        <v>0</v>
      </c>
      <c r="AE24" s="141">
        <f t="shared" si="21"/>
        <v>0</v>
      </c>
      <c r="AF24" s="232"/>
      <c r="AG24" s="233"/>
      <c r="AH24" s="234"/>
      <c r="AI24" s="234"/>
      <c r="AJ24" s="235"/>
      <c r="AK24" s="233"/>
      <c r="AL24" s="235"/>
      <c r="AM24" s="236"/>
      <c r="AN24" s="237"/>
      <c r="AO24" s="236"/>
      <c r="AP24" s="236"/>
      <c r="AQ24" s="270"/>
      <c r="AR24" s="289"/>
      <c r="AS24" s="289"/>
      <c r="AT24" s="443"/>
    </row>
    <row r="25" spans="1:46" s="1" customFormat="1" ht="50.1" customHeight="1">
      <c r="A25" s="223" t="s">
        <v>751</v>
      </c>
      <c r="B25" s="224" t="s">
        <v>116</v>
      </c>
      <c r="C25" s="224" t="s">
        <v>117</v>
      </c>
      <c r="D25" s="223" t="s">
        <v>185</v>
      </c>
      <c r="E25" s="246" t="s">
        <v>186</v>
      </c>
      <c r="F25" s="224" t="s">
        <v>281</v>
      </c>
      <c r="G25" s="224" t="s">
        <v>282</v>
      </c>
      <c r="H25" s="239"/>
      <c r="I25" s="239"/>
      <c r="J25" s="239"/>
      <c r="K25" s="226"/>
      <c r="L25" s="227">
        <v>5</v>
      </c>
      <c r="M25" s="227" t="s">
        <v>277</v>
      </c>
      <c r="N25" s="228" t="s">
        <v>120</v>
      </c>
      <c r="O25" s="54" t="str">
        <f t="shared" si="11"/>
        <v>1</v>
      </c>
      <c r="P25" s="54" t="str">
        <f t="shared" si="12"/>
        <v>1</v>
      </c>
      <c r="Q25" s="55">
        <f t="shared" si="13"/>
        <v>1</v>
      </c>
      <c r="R25" s="229"/>
      <c r="S25" s="56">
        <f t="shared" si="14"/>
        <v>0</v>
      </c>
      <c r="T25" s="230"/>
      <c r="U25" s="57">
        <f t="shared" si="15"/>
        <v>0</v>
      </c>
      <c r="V25" s="230"/>
      <c r="W25" s="57">
        <f t="shared" si="16"/>
        <v>0</v>
      </c>
      <c r="X25" s="57">
        <f t="shared" si="17"/>
        <v>0</v>
      </c>
      <c r="Y25" s="57">
        <f t="shared" si="18"/>
        <v>0</v>
      </c>
      <c r="Z25" s="58" t="e">
        <f t="shared" si="19"/>
        <v>#DIV/0!</v>
      </c>
      <c r="AA25" s="142"/>
      <c r="AB25" s="231"/>
      <c r="AC25" s="59"/>
      <c r="AD25" s="57">
        <f t="shared" si="20"/>
        <v>0</v>
      </c>
      <c r="AE25" s="141">
        <f t="shared" si="21"/>
        <v>0</v>
      </c>
      <c r="AF25" s="232"/>
      <c r="AG25" s="233"/>
      <c r="AH25" s="234"/>
      <c r="AI25" s="234"/>
      <c r="AJ25" s="235"/>
      <c r="AK25" s="233"/>
      <c r="AL25" s="235"/>
      <c r="AM25" s="236"/>
      <c r="AN25" s="237"/>
      <c r="AO25" s="236"/>
      <c r="AP25" s="236"/>
      <c r="AQ25" s="270"/>
      <c r="AR25" s="289"/>
      <c r="AS25" s="289"/>
      <c r="AT25" s="443"/>
    </row>
    <row r="26" spans="1:46" s="1" customFormat="1" ht="50.1" customHeight="1">
      <c r="A26" s="223" t="s">
        <v>752</v>
      </c>
      <c r="B26" s="224" t="s">
        <v>116</v>
      </c>
      <c r="C26" s="224" t="s">
        <v>117</v>
      </c>
      <c r="D26" s="246" t="s">
        <v>185</v>
      </c>
      <c r="E26" s="246" t="s">
        <v>186</v>
      </c>
      <c r="F26" s="224" t="s">
        <v>283</v>
      </c>
      <c r="G26" s="224" t="s">
        <v>284</v>
      </c>
      <c r="H26" s="239"/>
      <c r="I26" s="239"/>
      <c r="J26" s="239"/>
      <c r="K26" s="226"/>
      <c r="L26" s="227">
        <v>4</v>
      </c>
      <c r="M26" s="227" t="s">
        <v>277</v>
      </c>
      <c r="N26" s="228" t="s">
        <v>120</v>
      </c>
      <c r="O26" s="54" t="str">
        <f t="shared" si="11"/>
        <v>1</v>
      </c>
      <c r="P26" s="54" t="str">
        <f t="shared" si="12"/>
        <v>1</v>
      </c>
      <c r="Q26" s="55">
        <f t="shared" si="13"/>
        <v>1</v>
      </c>
      <c r="R26" s="229"/>
      <c r="S26" s="56">
        <f>IF(ISNUMBER(FIND("↑",R26))=TRUE,"↑",IF(ISNUMBER(FIND("↑",R28))=TRUE,R26,IF(ISNUMBER(FIND("포함",R26))=TRUE,R26,IFERROR(ROUNDDOWN(R26*$L26*$Q26,-1),0))))</f>
        <v>0</v>
      </c>
      <c r="T26" s="230"/>
      <c r="U26" s="57">
        <f>IF(ISNUMBER(FIND("↑",T26))=TRUE,"↑",IF(ISNUMBER(FIND("↑",T28))=TRUE,T26,IF(ISNUMBER(FIND("포함",T26))=TRUE,T26,IFERROR(ROUNDDOWN(T26*$L26*$Q26,-1),0))))</f>
        <v>0</v>
      </c>
      <c r="V26" s="230"/>
      <c r="W26" s="57">
        <f>IF(ISNUMBER(FIND("↑",V26))=TRUE,"↑",IF(ISNUMBER(FIND("↑",V28))=TRUE,V26,IF(ISNUMBER(FIND("포함",V26))=TRUE,V26,IFERROR(ROUNDDOWN(V26*$L26*$Q26,-1),0))))</f>
        <v>0</v>
      </c>
      <c r="X26" s="57">
        <f t="shared" si="17"/>
        <v>0</v>
      </c>
      <c r="Y26" s="57">
        <f t="shared" si="18"/>
        <v>0</v>
      </c>
      <c r="Z26" s="58" t="e">
        <f t="shared" si="19"/>
        <v>#DIV/0!</v>
      </c>
      <c r="AA26" s="142"/>
      <c r="AB26" s="231"/>
      <c r="AC26" s="59"/>
      <c r="AD26" s="57">
        <f>IF(ISNUMBER(FIND("↑",R26))=TRUE,"↑",IF(ISNUMBER(FIND("포함",R26))=TRUE,R26,IF(ISNUMBER(FIND("↑",R28))=TRUE,"일괄",IFERROR(AVERAGE(R26,T26,V26),0))))</f>
        <v>0</v>
      </c>
      <c r="AE26" s="141">
        <f>IF(ISNUMBER(FIND("↑",R26))=TRUE,"↑",IF(ISNUMBER(FIND("포함",R26))=TRUE,R26,IF(ISNUMBER(FIND("↑",R28))=TRUE,IFERROR(ROUNDDOWN(IF(V26="",AVERAGEA(U26,S26),AVERAGEA(S26,U26,W26)),-1),0),IFERROR(ROUNDDOWN(AD26*L26*Q26,-1),0))))</f>
        <v>0</v>
      </c>
      <c r="AF26" s="232"/>
      <c r="AG26" s="233"/>
      <c r="AH26" s="234"/>
      <c r="AI26" s="234"/>
      <c r="AJ26" s="235"/>
      <c r="AK26" s="233"/>
      <c r="AL26" s="235"/>
      <c r="AM26" s="236"/>
      <c r="AN26" s="237"/>
      <c r="AO26" s="236"/>
      <c r="AP26" s="236"/>
      <c r="AQ26" s="270"/>
      <c r="AR26" s="289"/>
      <c r="AS26" s="289"/>
      <c r="AT26" s="443"/>
    </row>
    <row r="27" spans="1:46" s="1" customFormat="1" ht="50.1" customHeight="1">
      <c r="A27" s="223" t="s">
        <v>753</v>
      </c>
      <c r="B27" s="224" t="s">
        <v>116</v>
      </c>
      <c r="C27" s="224" t="s">
        <v>117</v>
      </c>
      <c r="D27" s="246" t="s">
        <v>187</v>
      </c>
      <c r="E27" s="246" t="s">
        <v>188</v>
      </c>
      <c r="F27" s="224" t="s">
        <v>275</v>
      </c>
      <c r="G27" s="224" t="s">
        <v>249</v>
      </c>
      <c r="H27" s="239"/>
      <c r="I27" s="239"/>
      <c r="J27" s="239"/>
      <c r="K27" s="226"/>
      <c r="L27" s="227">
        <v>9</v>
      </c>
      <c r="M27" s="227" t="s">
        <v>247</v>
      </c>
      <c r="N27" s="228" t="s">
        <v>120</v>
      </c>
      <c r="O27" s="54" t="str">
        <f>IF(N27="1","1",LEFT(N27,FIND("/",N27)-1))</f>
        <v>1</v>
      </c>
      <c r="P27" s="54" t="str">
        <f>IF(N27="1","1",RIGHT(N27,LEN(N27)-FIND("/",N27)))</f>
        <v>1</v>
      </c>
      <c r="Q27" s="55">
        <f>O27/P27</f>
        <v>1</v>
      </c>
      <c r="R27" s="229"/>
      <c r="S27" s="56">
        <f>IF(ISNUMBER(FIND("↑",R27))=TRUE,"↑",IF(ISNUMBER(FIND("↑",#REF!))=TRUE,R27,IF(ISNUMBER(FIND("포함",R27))=TRUE,R27,IFERROR(ROUNDDOWN(R27*$L27*$Q27,-1),0))))</f>
        <v>0</v>
      </c>
      <c r="T27" s="230"/>
      <c r="U27" s="57">
        <f>IF(ISNUMBER(FIND("↑",T27))=TRUE,"↑",IF(ISNUMBER(FIND("↑",#REF!))=TRUE,T27,IF(ISNUMBER(FIND("포함",T27))=TRUE,T27,IFERROR(ROUNDDOWN(T27*$L27*$Q27,-1),0))))</f>
        <v>0</v>
      </c>
      <c r="V27" s="230"/>
      <c r="W27" s="57">
        <f>IF(ISNUMBER(FIND("↑",V27))=TRUE,"↑",IF(ISNUMBER(FIND("↑",#REF!))=TRUE,V27,IF(ISNUMBER(FIND("포함",V27))=TRUE,V27,IFERROR(ROUNDDOWN(V27*$L27*$Q27,-1),0))))</f>
        <v>0</v>
      </c>
      <c r="X27" s="57">
        <f>MAX(R27,T27,V27)</f>
        <v>0</v>
      </c>
      <c r="Y27" s="57">
        <f>MIN(R27,T27,V27)</f>
        <v>0</v>
      </c>
      <c r="Z27" s="58" t="e">
        <f>X27/Y27</f>
        <v>#DIV/0!</v>
      </c>
      <c r="AA27" s="142"/>
      <c r="AB27" s="231"/>
      <c r="AC27" s="59"/>
      <c r="AD27" s="57">
        <f>IF(ISNUMBER(FIND("↑",R27))=TRUE,"↑",IF(ISNUMBER(FIND("포함",R27))=TRUE,R27,IF(ISNUMBER(FIND("↑",#REF!))=TRUE,"일괄",IFERROR(AVERAGE(R27,T27,V27),0))))</f>
        <v>0</v>
      </c>
      <c r="AE27" s="141">
        <f>IF(ISNUMBER(FIND("↑",R27))=TRUE,"↑",IF(ISNUMBER(FIND("포함",R27))=TRUE,R27,IF(ISNUMBER(FIND("↑",#REF!))=TRUE,IFERROR(ROUNDDOWN(IF(V27="",AVERAGEA(U27,S27),AVERAGEA(S27,U27,W27)),-1),0),IFERROR(ROUNDDOWN(AD27*L27*Q27,-1),0))))</f>
        <v>0</v>
      </c>
      <c r="AF27" s="245"/>
      <c r="AG27" s="247"/>
      <c r="AH27" s="234"/>
      <c r="AI27" s="234"/>
      <c r="AJ27" s="235"/>
      <c r="AK27" s="233"/>
      <c r="AL27" s="235"/>
      <c r="AM27" s="236"/>
      <c r="AN27" s="237"/>
      <c r="AO27" s="236"/>
      <c r="AP27" s="236"/>
      <c r="AQ27" s="270"/>
      <c r="AR27" s="289"/>
      <c r="AS27" s="289"/>
      <c r="AT27" s="443"/>
    </row>
    <row r="28" spans="1:46" s="1" customFormat="1" ht="50.1" customHeight="1">
      <c r="A28" s="223" t="s">
        <v>548</v>
      </c>
      <c r="B28" s="224" t="s">
        <v>116</v>
      </c>
      <c r="C28" s="224" t="s">
        <v>117</v>
      </c>
      <c r="D28" s="223" t="s">
        <v>285</v>
      </c>
      <c r="E28" s="246" t="s">
        <v>286</v>
      </c>
      <c r="F28" s="224" t="s">
        <v>250</v>
      </c>
      <c r="G28" s="224" t="s">
        <v>287</v>
      </c>
      <c r="H28" s="239"/>
      <c r="I28" s="239"/>
      <c r="J28" s="239"/>
      <c r="K28" s="226"/>
      <c r="L28" s="227">
        <v>1</v>
      </c>
      <c r="M28" s="227" t="s">
        <v>252</v>
      </c>
      <c r="N28" s="228" t="s">
        <v>120</v>
      </c>
      <c r="O28" s="54" t="str">
        <f t="shared" si="11"/>
        <v>1</v>
      </c>
      <c r="P28" s="54" t="str">
        <f t="shared" si="12"/>
        <v>1</v>
      </c>
      <c r="Q28" s="55">
        <f t="shared" si="13"/>
        <v>1</v>
      </c>
      <c r="R28" s="229"/>
      <c r="S28" s="56">
        <f t="shared" si="14"/>
        <v>0</v>
      </c>
      <c r="T28" s="230"/>
      <c r="U28" s="57">
        <f t="shared" si="15"/>
        <v>0</v>
      </c>
      <c r="V28" s="230"/>
      <c r="W28" s="57">
        <f t="shared" si="16"/>
        <v>0</v>
      </c>
      <c r="X28" s="57">
        <f t="shared" si="17"/>
        <v>0</v>
      </c>
      <c r="Y28" s="57">
        <f t="shared" si="18"/>
        <v>0</v>
      </c>
      <c r="Z28" s="58" t="e">
        <f t="shared" si="19"/>
        <v>#DIV/0!</v>
      </c>
      <c r="AA28" s="142"/>
      <c r="AB28" s="231"/>
      <c r="AC28" s="59"/>
      <c r="AD28" s="57">
        <f t="shared" si="20"/>
        <v>0</v>
      </c>
      <c r="AE28" s="141">
        <f t="shared" si="21"/>
        <v>0</v>
      </c>
      <c r="AF28" s="245"/>
      <c r="AG28" s="247"/>
      <c r="AH28" s="234"/>
      <c r="AI28" s="234"/>
      <c r="AJ28" s="235"/>
      <c r="AK28" s="233"/>
      <c r="AL28" s="235"/>
      <c r="AM28" s="236"/>
      <c r="AN28" s="237"/>
      <c r="AO28" s="236"/>
      <c r="AP28" s="236"/>
      <c r="AQ28" s="270"/>
      <c r="AR28" s="289"/>
      <c r="AS28" s="289"/>
      <c r="AT28" s="443"/>
    </row>
    <row r="29" spans="1:46" s="1" customFormat="1" ht="50.1" customHeight="1">
      <c r="A29" s="223" t="s">
        <v>588</v>
      </c>
      <c r="B29" s="224" t="s">
        <v>116</v>
      </c>
      <c r="C29" s="224" t="s">
        <v>117</v>
      </c>
      <c r="D29" s="246" t="s">
        <v>179</v>
      </c>
      <c r="E29" s="246" t="s">
        <v>180</v>
      </c>
      <c r="F29" s="224" t="s">
        <v>288</v>
      </c>
      <c r="G29" s="224" t="s">
        <v>289</v>
      </c>
      <c r="H29" s="239"/>
      <c r="I29" s="239"/>
      <c r="J29" s="239"/>
      <c r="K29" s="226"/>
      <c r="L29" s="227">
        <v>10</v>
      </c>
      <c r="M29" s="227" t="s">
        <v>247</v>
      </c>
      <c r="N29" s="228" t="s">
        <v>120</v>
      </c>
      <c r="O29" s="54" t="str">
        <f t="shared" si="11"/>
        <v>1</v>
      </c>
      <c r="P29" s="54" t="str">
        <f t="shared" si="12"/>
        <v>1</v>
      </c>
      <c r="Q29" s="55">
        <f t="shared" si="13"/>
        <v>1</v>
      </c>
      <c r="R29" s="229"/>
      <c r="S29" s="56">
        <f>IF(ISNUMBER(FIND("↑",R29))=TRUE,"↑",IF(ISNUMBER(FIND("↑",#REF!))=TRUE,R29,IF(ISNUMBER(FIND("포함",R29))=TRUE,R29,IFERROR(ROUNDDOWN(R29*$L29*$Q29,-1),0))))</f>
        <v>0</v>
      </c>
      <c r="T29" s="230"/>
      <c r="U29" s="57">
        <f>IF(ISNUMBER(FIND("↑",T29))=TRUE,"↑",IF(ISNUMBER(FIND("↑",#REF!))=TRUE,T29,IF(ISNUMBER(FIND("포함",T29))=TRUE,T29,IFERROR(ROUNDDOWN(T29*$L29*$Q29,-1),0))))</f>
        <v>0</v>
      </c>
      <c r="V29" s="230"/>
      <c r="W29" s="57">
        <f>IF(ISNUMBER(FIND("↑",V29))=TRUE,"↑",IF(ISNUMBER(FIND("↑",#REF!))=TRUE,V29,IF(ISNUMBER(FIND("포함",V29))=TRUE,V29,IFERROR(ROUNDDOWN(V29*$L29*$Q29,-1),0))))</f>
        <v>0</v>
      </c>
      <c r="X29" s="57">
        <f t="shared" si="17"/>
        <v>0</v>
      </c>
      <c r="Y29" s="57">
        <f t="shared" si="18"/>
        <v>0</v>
      </c>
      <c r="Z29" s="58" t="e">
        <f t="shared" si="19"/>
        <v>#DIV/0!</v>
      </c>
      <c r="AA29" s="142"/>
      <c r="AB29" s="231"/>
      <c r="AC29" s="59"/>
      <c r="AD29" s="57">
        <f>IF(ISNUMBER(FIND("↑",R29))=TRUE,"↑",IF(ISNUMBER(FIND("포함",R29))=TRUE,R29,IF(ISNUMBER(FIND("↑",#REF!))=TRUE,"일괄",IFERROR(AVERAGE(R29,T29,V29),0))))</f>
        <v>0</v>
      </c>
      <c r="AE29" s="141">
        <f>IF(ISNUMBER(FIND("↑",R29))=TRUE,"↑",IF(ISNUMBER(FIND("포함",R29))=TRUE,R29,IF(ISNUMBER(FIND("↑",#REF!))=TRUE,IFERROR(ROUNDDOWN(IF(V29="",AVERAGEA(U29,S29),AVERAGEA(S29,U29,W29)),-1),0),IFERROR(ROUNDDOWN(AD29*L29*Q29,-1),0))))</f>
        <v>0</v>
      </c>
      <c r="AF29" s="245"/>
      <c r="AG29" s="247"/>
      <c r="AH29" s="234"/>
      <c r="AI29" s="234"/>
      <c r="AJ29" s="235"/>
      <c r="AK29" s="233"/>
      <c r="AL29" s="235"/>
      <c r="AM29" s="236"/>
      <c r="AN29" s="237"/>
      <c r="AO29" s="236"/>
      <c r="AP29" s="236"/>
      <c r="AQ29" s="270"/>
      <c r="AR29" s="289"/>
      <c r="AS29" s="289"/>
      <c r="AT29" s="443"/>
    </row>
    <row r="30" spans="1:46" s="1" customFormat="1" ht="50.1" customHeight="1">
      <c r="A30" s="223" t="s">
        <v>589</v>
      </c>
      <c r="B30" s="224" t="s">
        <v>116</v>
      </c>
      <c r="C30" s="224" t="s">
        <v>117</v>
      </c>
      <c r="D30" s="246" t="s">
        <v>179</v>
      </c>
      <c r="E30" s="246" t="s">
        <v>180</v>
      </c>
      <c r="F30" s="224" t="s">
        <v>754</v>
      </c>
      <c r="G30" s="224" t="s">
        <v>292</v>
      </c>
      <c r="H30" s="225"/>
      <c r="I30" s="225"/>
      <c r="J30" s="225"/>
      <c r="K30" s="226"/>
      <c r="L30" s="227">
        <v>5</v>
      </c>
      <c r="M30" s="227" t="s">
        <v>277</v>
      </c>
      <c r="N30" s="228" t="s">
        <v>120</v>
      </c>
      <c r="O30" s="54" t="str">
        <f t="shared" si="11"/>
        <v>1</v>
      </c>
      <c r="P30" s="54" t="str">
        <f t="shared" si="12"/>
        <v>1</v>
      </c>
      <c r="Q30" s="55">
        <f t="shared" si="13"/>
        <v>1</v>
      </c>
      <c r="R30" s="229"/>
      <c r="S30" s="56">
        <f>IF(ISNUMBER(FIND("↑",R30))=TRUE,"↑",IF(ISNUMBER(FIND("↑",#REF!))=TRUE,R30,IF(ISNUMBER(FIND("포함",R30))=TRUE,R30,IFERROR(ROUNDDOWN(R30*$L30*$Q30,-1),0))))</f>
        <v>0</v>
      </c>
      <c r="T30" s="230"/>
      <c r="U30" s="57">
        <f>IF(ISNUMBER(FIND("↑",T30))=TRUE,"↑",IF(ISNUMBER(FIND("↑",#REF!))=TRUE,T30,IF(ISNUMBER(FIND("포함",T30))=TRUE,T30,IFERROR(ROUNDDOWN(T30*$L30*$Q30,-1),0))))</f>
        <v>0</v>
      </c>
      <c r="V30" s="230"/>
      <c r="W30" s="57">
        <f>IF(ISNUMBER(FIND("↑",V30))=TRUE,"↑",IF(ISNUMBER(FIND("↑",#REF!))=TRUE,V30,IF(ISNUMBER(FIND("포함",V30))=TRUE,V30,IFERROR(ROUNDDOWN(V30*$L30*$Q30,-1),0))))</f>
        <v>0</v>
      </c>
      <c r="X30" s="57">
        <f t="shared" si="17"/>
        <v>0</v>
      </c>
      <c r="Y30" s="57">
        <f t="shared" si="18"/>
        <v>0</v>
      </c>
      <c r="Z30" s="58" t="e">
        <f t="shared" si="19"/>
        <v>#DIV/0!</v>
      </c>
      <c r="AA30" s="142"/>
      <c r="AB30" s="231"/>
      <c r="AC30" s="59"/>
      <c r="AD30" s="57">
        <f>IF(ISNUMBER(FIND("↑",R30))=TRUE,"↑",IF(ISNUMBER(FIND("포함",R30))=TRUE,R30,IF(ISNUMBER(FIND("↑",#REF!))=TRUE,"일괄",IFERROR(AVERAGE(R30,T30,V30),0))))</f>
        <v>0</v>
      </c>
      <c r="AE30" s="141">
        <f>IF(ISNUMBER(FIND("↑",R30))=TRUE,"↑",IF(ISNUMBER(FIND("포함",R30))=TRUE,R30,IF(ISNUMBER(FIND("↑",#REF!))=TRUE,IFERROR(ROUNDDOWN(IF(V30="",AVERAGEA(U30,S30),AVERAGEA(S30,U30,W30)),-1),0),IFERROR(ROUNDDOWN(AD30*L30*Q30,-1),0))))</f>
        <v>0</v>
      </c>
      <c r="AF30" s="245"/>
      <c r="AG30" s="247"/>
      <c r="AH30" s="234"/>
      <c r="AI30" s="234"/>
      <c r="AJ30" s="235"/>
      <c r="AK30" s="233"/>
      <c r="AL30" s="235"/>
      <c r="AM30" s="236"/>
      <c r="AN30" s="237"/>
      <c r="AO30" s="236"/>
      <c r="AP30" s="236"/>
      <c r="AQ30" s="270"/>
      <c r="AR30" s="289"/>
      <c r="AS30" s="289"/>
      <c r="AT30" s="443"/>
    </row>
    <row r="31" spans="1:46" s="1" customFormat="1" ht="50.1" customHeight="1">
      <c r="A31" s="223" t="s">
        <v>590</v>
      </c>
      <c r="B31" s="224" t="s">
        <v>116</v>
      </c>
      <c r="C31" s="224" t="s">
        <v>117</v>
      </c>
      <c r="D31" s="246" t="s">
        <v>179</v>
      </c>
      <c r="E31" s="246" t="s">
        <v>180</v>
      </c>
      <c r="F31" s="224" t="s">
        <v>293</v>
      </c>
      <c r="G31" s="224" t="s">
        <v>294</v>
      </c>
      <c r="H31" s="239"/>
      <c r="I31" s="239"/>
      <c r="J31" s="239"/>
      <c r="K31" s="226"/>
      <c r="L31" s="227">
        <v>10</v>
      </c>
      <c r="M31" s="227" t="s">
        <v>112</v>
      </c>
      <c r="N31" s="228" t="s">
        <v>120</v>
      </c>
      <c r="O31" s="54" t="str">
        <f t="shared" si="11"/>
        <v>1</v>
      </c>
      <c r="P31" s="54" t="str">
        <f t="shared" si="12"/>
        <v>1</v>
      </c>
      <c r="Q31" s="55">
        <f t="shared" si="13"/>
        <v>1</v>
      </c>
      <c r="R31" s="229"/>
      <c r="S31" s="56">
        <f>IF(ISNUMBER(FIND("↑",R31))=TRUE,"↑",IF(ISNUMBER(FIND("↑",#REF!))=TRUE,R31,IF(ISNUMBER(FIND("포함",R31))=TRUE,R31,IFERROR(ROUNDDOWN(R31*$L31*$Q31,-1),0))))</f>
        <v>0</v>
      </c>
      <c r="T31" s="230"/>
      <c r="U31" s="57">
        <f>IF(ISNUMBER(FIND("↑",T31))=TRUE,"↑",IF(ISNUMBER(FIND("↑",#REF!))=TRUE,T31,IF(ISNUMBER(FIND("포함",T31))=TRUE,T31,IFERROR(ROUNDDOWN(T31*$L31*$Q31,-1),0))))</f>
        <v>0</v>
      </c>
      <c r="V31" s="230"/>
      <c r="W31" s="57">
        <f>IF(ISNUMBER(FIND("↑",V31))=TRUE,"↑",IF(ISNUMBER(FIND("↑",#REF!))=TRUE,V31,IF(ISNUMBER(FIND("포함",V31))=TRUE,V31,IFERROR(ROUNDDOWN(V31*$L31*$Q31,-1),0))))</f>
        <v>0</v>
      </c>
      <c r="X31" s="57">
        <f t="shared" si="17"/>
        <v>0</v>
      </c>
      <c r="Y31" s="57">
        <f t="shared" si="18"/>
        <v>0</v>
      </c>
      <c r="Z31" s="58" t="e">
        <f t="shared" si="19"/>
        <v>#DIV/0!</v>
      </c>
      <c r="AA31" s="142"/>
      <c r="AB31" s="231"/>
      <c r="AC31" s="59"/>
      <c r="AD31" s="57">
        <f>IF(ISNUMBER(FIND("↑",R31))=TRUE,"↑",IF(ISNUMBER(FIND("포함",R31))=TRUE,R31,IF(ISNUMBER(FIND("↑",#REF!))=TRUE,"일괄",IFERROR(AVERAGE(R31,T31,V31),0))))</f>
        <v>0</v>
      </c>
      <c r="AE31" s="141">
        <f>IF(ISNUMBER(FIND("↑",R31))=TRUE,"↑",IF(ISNUMBER(FIND("포함",R31))=TRUE,R31,IF(ISNUMBER(FIND("↑",#REF!))=TRUE,IFERROR(ROUNDDOWN(IF(V31="",AVERAGEA(U31,S31),AVERAGEA(S31,U31,W31)),-1),0),IFERROR(ROUNDDOWN(AD31*L31*Q31,-1),0))))</f>
        <v>0</v>
      </c>
      <c r="AF31" s="245"/>
      <c r="AG31" s="247"/>
      <c r="AH31" s="234"/>
      <c r="AI31" s="234"/>
      <c r="AJ31" s="235"/>
      <c r="AK31" s="233"/>
      <c r="AL31" s="235"/>
      <c r="AM31" s="236"/>
      <c r="AN31" s="237"/>
      <c r="AO31" s="236"/>
      <c r="AP31" s="236"/>
      <c r="AQ31" s="270"/>
      <c r="AR31" s="289"/>
      <c r="AS31" s="289"/>
      <c r="AT31" s="443"/>
    </row>
    <row r="32" spans="1:46" ht="50.1" customHeight="1">
      <c r="A32" s="223" t="s">
        <v>591</v>
      </c>
      <c r="B32" s="224" t="s">
        <v>116</v>
      </c>
      <c r="C32" s="224" t="s">
        <v>117</v>
      </c>
      <c r="D32" s="244" t="s">
        <v>179</v>
      </c>
      <c r="E32" s="244" t="s">
        <v>180</v>
      </c>
      <c r="F32" s="224" t="s">
        <v>295</v>
      </c>
      <c r="G32" s="224" t="s">
        <v>296</v>
      </c>
      <c r="H32" s="239"/>
      <c r="I32" s="239"/>
      <c r="J32" s="239"/>
      <c r="K32" s="226"/>
      <c r="L32" s="227">
        <v>1</v>
      </c>
      <c r="M32" s="227" t="s">
        <v>252</v>
      </c>
      <c r="N32" s="228" t="s">
        <v>120</v>
      </c>
      <c r="O32" s="54" t="str">
        <f t="shared" si="11"/>
        <v>1</v>
      </c>
      <c r="P32" s="54" t="str">
        <f t="shared" si="12"/>
        <v>1</v>
      </c>
      <c r="Q32" s="55">
        <f t="shared" si="13"/>
        <v>1</v>
      </c>
      <c r="R32" s="229"/>
      <c r="S32" s="56">
        <f t="shared" si="14"/>
        <v>0</v>
      </c>
      <c r="T32" s="230"/>
      <c r="U32" s="57">
        <f t="shared" si="15"/>
        <v>0</v>
      </c>
      <c r="V32" s="230"/>
      <c r="W32" s="57">
        <f t="shared" si="16"/>
        <v>0</v>
      </c>
      <c r="X32" s="57">
        <f t="shared" si="17"/>
        <v>0</v>
      </c>
      <c r="Y32" s="57">
        <f t="shared" si="18"/>
        <v>0</v>
      </c>
      <c r="Z32" s="58" t="e">
        <f t="shared" si="19"/>
        <v>#DIV/0!</v>
      </c>
      <c r="AA32" s="142"/>
      <c r="AB32" s="231"/>
      <c r="AC32" s="59"/>
      <c r="AD32" s="57">
        <f t="shared" si="20"/>
        <v>0</v>
      </c>
      <c r="AE32" s="141">
        <f t="shared" si="21"/>
        <v>0</v>
      </c>
      <c r="AF32" s="245"/>
      <c r="AG32" s="247"/>
      <c r="AH32" s="234"/>
      <c r="AI32" s="234"/>
      <c r="AJ32" s="235"/>
      <c r="AK32" s="233"/>
      <c r="AL32" s="235"/>
      <c r="AM32" s="236"/>
      <c r="AN32" s="237"/>
      <c r="AO32" s="236"/>
      <c r="AP32" s="236"/>
      <c r="AQ32" s="270"/>
      <c r="AR32" s="289"/>
      <c r="AS32" s="289"/>
      <c r="AT32" s="446"/>
    </row>
    <row r="33" spans="1:46" ht="50.1" customHeight="1">
      <c r="A33" s="223" t="s">
        <v>592</v>
      </c>
      <c r="B33" s="224" t="s">
        <v>116</v>
      </c>
      <c r="C33" s="224" t="s">
        <v>117</v>
      </c>
      <c r="D33" s="246" t="s">
        <v>179</v>
      </c>
      <c r="E33" s="244" t="s">
        <v>180</v>
      </c>
      <c r="F33" s="224" t="s">
        <v>297</v>
      </c>
      <c r="G33" s="224" t="s">
        <v>256</v>
      </c>
      <c r="H33" s="239"/>
      <c r="I33" s="239"/>
      <c r="J33" s="239"/>
      <c r="K33" s="226"/>
      <c r="L33" s="227">
        <v>2</v>
      </c>
      <c r="M33" s="227" t="s">
        <v>112</v>
      </c>
      <c r="N33" s="228" t="s">
        <v>120</v>
      </c>
      <c r="O33" s="54" t="str">
        <f t="shared" si="11"/>
        <v>1</v>
      </c>
      <c r="P33" s="54" t="str">
        <f t="shared" si="12"/>
        <v>1</v>
      </c>
      <c r="Q33" s="55">
        <f t="shared" si="13"/>
        <v>1</v>
      </c>
      <c r="R33" s="229"/>
      <c r="S33" s="56">
        <f>IF(ISNUMBER(FIND("↑",R33))=TRUE,"↑",IF(ISNUMBER(FIND("↑",R52))=TRUE,R33,IF(ISNUMBER(FIND("포함",R33))=TRUE,R33,IFERROR(ROUNDDOWN(R33*$L33*$Q33,-1),0))))</f>
        <v>0</v>
      </c>
      <c r="T33" s="230"/>
      <c r="U33" s="57">
        <f>IF(ISNUMBER(FIND("↑",T33))=TRUE,"↑",IF(ISNUMBER(FIND("↑",T52))=TRUE,T33,IF(ISNUMBER(FIND("포함",T33))=TRUE,T33,IFERROR(ROUNDDOWN(T33*$L33*$Q33,-1),0))))</f>
        <v>0</v>
      </c>
      <c r="V33" s="230"/>
      <c r="W33" s="57">
        <f>IF(ISNUMBER(FIND("↑",V33))=TRUE,"↑",IF(ISNUMBER(FIND("↑",V52))=TRUE,V33,IF(ISNUMBER(FIND("포함",V33))=TRUE,V33,IFERROR(ROUNDDOWN(V33*$L33*$Q33,-1),0))))</f>
        <v>0</v>
      </c>
      <c r="X33" s="57">
        <f t="shared" si="17"/>
        <v>0</v>
      </c>
      <c r="Y33" s="57">
        <f t="shared" si="18"/>
        <v>0</v>
      </c>
      <c r="Z33" s="58" t="e">
        <f t="shared" si="19"/>
        <v>#DIV/0!</v>
      </c>
      <c r="AA33" s="142"/>
      <c r="AB33" s="231"/>
      <c r="AC33" s="59"/>
      <c r="AD33" s="57">
        <f>IF(ISNUMBER(FIND("↑",R33))=TRUE,"↑",IF(ISNUMBER(FIND("포함",R33))=TRUE,R33,IF(ISNUMBER(FIND("↑",R52))=TRUE,"일괄",IFERROR(AVERAGE(R33,T33,V33),0))))</f>
        <v>0</v>
      </c>
      <c r="AE33" s="141">
        <f>IF(ISNUMBER(FIND("↑",R33))=TRUE,"↑",IF(ISNUMBER(FIND("포함",R33))=TRUE,R33,IF(ISNUMBER(FIND("↑",R52))=TRUE,IFERROR(ROUNDDOWN(IF(V33="",AVERAGEA(U33,S33),AVERAGEA(S33,U33,W33)),-1),0),IFERROR(ROUNDDOWN(AD33*L33*Q33,-1),0))))</f>
        <v>0</v>
      </c>
      <c r="AF33" s="245"/>
      <c r="AG33" s="247"/>
      <c r="AH33" s="234"/>
      <c r="AI33" s="234"/>
      <c r="AJ33" s="235"/>
      <c r="AK33" s="233"/>
      <c r="AL33" s="235"/>
      <c r="AM33" s="236"/>
      <c r="AN33" s="237"/>
      <c r="AO33" s="236"/>
      <c r="AP33" s="236"/>
      <c r="AQ33" s="270"/>
      <c r="AR33" s="289"/>
      <c r="AS33" s="289"/>
      <c r="AT33" s="443"/>
    </row>
    <row r="34" spans="1:46" ht="50.1" customHeight="1">
      <c r="A34" s="223" t="s">
        <v>593</v>
      </c>
      <c r="B34" s="224" t="s">
        <v>116</v>
      </c>
      <c r="C34" s="224" t="s">
        <v>117</v>
      </c>
      <c r="D34" s="244" t="s">
        <v>179</v>
      </c>
      <c r="E34" s="244" t="s">
        <v>180</v>
      </c>
      <c r="F34" s="224" t="s">
        <v>298</v>
      </c>
      <c r="G34" s="224" t="s">
        <v>299</v>
      </c>
      <c r="H34" s="239"/>
      <c r="I34" s="239"/>
      <c r="J34" s="239"/>
      <c r="K34" s="226"/>
      <c r="L34" s="227">
        <v>1</v>
      </c>
      <c r="M34" s="227" t="s">
        <v>112</v>
      </c>
      <c r="N34" s="228" t="s">
        <v>120</v>
      </c>
      <c r="O34" s="54" t="str">
        <f t="shared" si="2"/>
        <v>1</v>
      </c>
      <c r="P34" s="54" t="str">
        <f t="shared" si="3"/>
        <v>1</v>
      </c>
      <c r="Q34" s="55">
        <f t="shared" si="8"/>
        <v>1</v>
      </c>
      <c r="R34" s="229"/>
      <c r="S34" s="56">
        <f t="shared" si="4"/>
        <v>0</v>
      </c>
      <c r="T34" s="230"/>
      <c r="U34" s="57">
        <f t="shared" si="5"/>
        <v>0</v>
      </c>
      <c r="V34" s="230"/>
      <c r="W34" s="57">
        <f t="shared" si="9"/>
        <v>0</v>
      </c>
      <c r="X34" s="57">
        <f t="shared" si="0"/>
        <v>0</v>
      </c>
      <c r="Y34" s="57">
        <f t="shared" si="6"/>
        <v>0</v>
      </c>
      <c r="Z34" s="58" t="e">
        <f t="shared" si="1"/>
        <v>#DIV/0!</v>
      </c>
      <c r="AA34" s="142"/>
      <c r="AB34" s="231"/>
      <c r="AC34" s="59"/>
      <c r="AD34" s="57">
        <f t="shared" si="7"/>
        <v>0</v>
      </c>
      <c r="AE34" s="141">
        <f t="shared" si="10"/>
        <v>0</v>
      </c>
      <c r="AF34" s="245"/>
      <c r="AG34" s="247"/>
      <c r="AH34" s="234"/>
      <c r="AI34" s="234"/>
      <c r="AJ34" s="235"/>
      <c r="AK34" s="233"/>
      <c r="AL34" s="235"/>
      <c r="AM34" s="236"/>
      <c r="AN34" s="237"/>
      <c r="AO34" s="236"/>
      <c r="AP34" s="236"/>
      <c r="AQ34" s="270"/>
      <c r="AR34" s="289"/>
      <c r="AS34" s="289"/>
      <c r="AT34" s="443"/>
    </row>
    <row r="35" spans="1:46" ht="50.1" customHeight="1">
      <c r="A35" s="223" t="s">
        <v>594</v>
      </c>
      <c r="B35" s="224" t="s">
        <v>116</v>
      </c>
      <c r="C35" s="224" t="s">
        <v>117</v>
      </c>
      <c r="D35" s="246" t="s">
        <v>300</v>
      </c>
      <c r="E35" s="244" t="s">
        <v>301</v>
      </c>
      <c r="F35" s="224" t="s">
        <v>99</v>
      </c>
      <c r="G35" s="224" t="s">
        <v>302</v>
      </c>
      <c r="H35" s="239"/>
      <c r="I35" s="239"/>
      <c r="J35" s="239"/>
      <c r="K35" s="226"/>
      <c r="L35" s="227">
        <v>1</v>
      </c>
      <c r="M35" s="227" t="s">
        <v>252</v>
      </c>
      <c r="N35" s="228" t="s">
        <v>120</v>
      </c>
      <c r="O35" s="54" t="str">
        <f t="shared" si="2"/>
        <v>1</v>
      </c>
      <c r="P35" s="54" t="str">
        <f t="shared" si="3"/>
        <v>1</v>
      </c>
      <c r="Q35" s="55">
        <f t="shared" si="8"/>
        <v>1</v>
      </c>
      <c r="R35" s="229"/>
      <c r="S35" s="56">
        <f t="shared" si="4"/>
        <v>0</v>
      </c>
      <c r="T35" s="230"/>
      <c r="U35" s="57">
        <f t="shared" si="5"/>
        <v>0</v>
      </c>
      <c r="V35" s="230"/>
      <c r="W35" s="57">
        <f t="shared" si="9"/>
        <v>0</v>
      </c>
      <c r="X35" s="57">
        <f t="shared" si="0"/>
        <v>0</v>
      </c>
      <c r="Y35" s="57">
        <f t="shared" si="6"/>
        <v>0</v>
      </c>
      <c r="Z35" s="58" t="e">
        <f t="shared" si="1"/>
        <v>#DIV/0!</v>
      </c>
      <c r="AA35" s="142"/>
      <c r="AB35" s="231"/>
      <c r="AC35" s="59"/>
      <c r="AD35" s="57">
        <f t="shared" si="7"/>
        <v>0</v>
      </c>
      <c r="AE35" s="141">
        <f t="shared" si="10"/>
        <v>0</v>
      </c>
      <c r="AF35" s="245"/>
      <c r="AG35" s="233"/>
      <c r="AH35" s="234"/>
      <c r="AI35" s="234"/>
      <c r="AJ35" s="235"/>
      <c r="AK35" s="233"/>
      <c r="AL35" s="235"/>
      <c r="AM35" s="236"/>
      <c r="AN35" s="237"/>
      <c r="AO35" s="236"/>
      <c r="AP35" s="236"/>
      <c r="AQ35" s="270"/>
      <c r="AR35" s="289"/>
      <c r="AS35" s="289"/>
      <c r="AT35" s="443"/>
    </row>
    <row r="36" spans="1:46" ht="50.1" customHeight="1">
      <c r="A36" s="223" t="s">
        <v>595</v>
      </c>
      <c r="B36" s="224" t="s">
        <v>116</v>
      </c>
      <c r="C36" s="224" t="s">
        <v>117</v>
      </c>
      <c r="D36" s="244" t="s">
        <v>179</v>
      </c>
      <c r="E36" s="244" t="s">
        <v>180</v>
      </c>
      <c r="F36" s="224" t="s">
        <v>303</v>
      </c>
      <c r="G36" s="224" t="s">
        <v>304</v>
      </c>
      <c r="H36" s="239"/>
      <c r="I36" s="239"/>
      <c r="J36" s="239"/>
      <c r="K36" s="226"/>
      <c r="L36" s="227">
        <v>2.9</v>
      </c>
      <c r="M36" s="227" t="s">
        <v>102</v>
      </c>
      <c r="N36" s="228" t="s">
        <v>120</v>
      </c>
      <c r="O36" s="54" t="str">
        <f t="shared" si="2"/>
        <v>1</v>
      </c>
      <c r="P36" s="54" t="str">
        <f t="shared" si="3"/>
        <v>1</v>
      </c>
      <c r="Q36" s="55">
        <f t="shared" si="8"/>
        <v>1</v>
      </c>
      <c r="R36" s="229"/>
      <c r="S36" s="56">
        <f t="shared" si="4"/>
        <v>0</v>
      </c>
      <c r="T36" s="230"/>
      <c r="U36" s="57">
        <f t="shared" si="5"/>
        <v>0</v>
      </c>
      <c r="V36" s="230"/>
      <c r="W36" s="57">
        <f t="shared" si="9"/>
        <v>0</v>
      </c>
      <c r="X36" s="57">
        <f t="shared" si="0"/>
        <v>0</v>
      </c>
      <c r="Y36" s="57">
        <f t="shared" si="6"/>
        <v>0</v>
      </c>
      <c r="Z36" s="58" t="e">
        <f t="shared" si="1"/>
        <v>#DIV/0!</v>
      </c>
      <c r="AA36" s="142"/>
      <c r="AB36" s="231"/>
      <c r="AC36" s="59"/>
      <c r="AD36" s="57">
        <f t="shared" si="7"/>
        <v>0</v>
      </c>
      <c r="AE36" s="141">
        <f t="shared" si="10"/>
        <v>0</v>
      </c>
      <c r="AF36" s="245"/>
      <c r="AG36" s="233"/>
      <c r="AH36" s="234"/>
      <c r="AI36" s="234"/>
      <c r="AJ36" s="235"/>
      <c r="AK36" s="233"/>
      <c r="AL36" s="235"/>
      <c r="AM36" s="236"/>
      <c r="AN36" s="237"/>
      <c r="AO36" s="236"/>
      <c r="AP36" s="236"/>
      <c r="AQ36" s="270"/>
      <c r="AR36" s="289"/>
      <c r="AS36" s="289"/>
      <c r="AT36" s="443"/>
    </row>
    <row r="37" spans="1:46" ht="50.1" customHeight="1">
      <c r="A37" s="223" t="s">
        <v>596</v>
      </c>
      <c r="B37" s="224" t="s">
        <v>116</v>
      </c>
      <c r="C37" s="224" t="s">
        <v>117</v>
      </c>
      <c r="D37" s="246" t="s">
        <v>179</v>
      </c>
      <c r="E37" s="244" t="s">
        <v>180</v>
      </c>
      <c r="F37" s="224" t="s">
        <v>305</v>
      </c>
      <c r="G37" s="224" t="s">
        <v>306</v>
      </c>
      <c r="H37" s="239"/>
      <c r="I37" s="239"/>
      <c r="J37" s="239"/>
      <c r="K37" s="226"/>
      <c r="L37" s="227">
        <v>16</v>
      </c>
      <c r="M37" s="227" t="s">
        <v>102</v>
      </c>
      <c r="N37" s="228" t="s">
        <v>120</v>
      </c>
      <c r="O37" s="54" t="str">
        <f t="shared" si="2"/>
        <v>1</v>
      </c>
      <c r="P37" s="54" t="str">
        <f t="shared" si="3"/>
        <v>1</v>
      </c>
      <c r="Q37" s="55">
        <f t="shared" si="8"/>
        <v>1</v>
      </c>
      <c r="R37" s="229"/>
      <c r="S37" s="56">
        <f t="shared" si="4"/>
        <v>0</v>
      </c>
      <c r="T37" s="230"/>
      <c r="U37" s="57">
        <f t="shared" si="5"/>
        <v>0</v>
      </c>
      <c r="V37" s="230"/>
      <c r="W37" s="57">
        <f t="shared" si="9"/>
        <v>0</v>
      </c>
      <c r="X37" s="57">
        <f t="shared" si="0"/>
        <v>0</v>
      </c>
      <c r="Y37" s="57">
        <f t="shared" si="6"/>
        <v>0</v>
      </c>
      <c r="Z37" s="58" t="e">
        <f t="shared" si="1"/>
        <v>#DIV/0!</v>
      </c>
      <c r="AA37" s="142"/>
      <c r="AB37" s="231"/>
      <c r="AC37" s="59"/>
      <c r="AD37" s="57">
        <f t="shared" si="7"/>
        <v>0</v>
      </c>
      <c r="AE37" s="141">
        <f t="shared" si="10"/>
        <v>0</v>
      </c>
      <c r="AF37" s="245"/>
      <c r="AG37" s="233"/>
      <c r="AH37" s="234"/>
      <c r="AI37" s="234"/>
      <c r="AJ37" s="235"/>
      <c r="AK37" s="233"/>
      <c r="AL37" s="235"/>
      <c r="AM37" s="236"/>
      <c r="AN37" s="237"/>
      <c r="AO37" s="236"/>
      <c r="AP37" s="236"/>
      <c r="AQ37" s="270"/>
      <c r="AR37" s="289"/>
      <c r="AS37" s="289"/>
      <c r="AT37" s="443"/>
    </row>
    <row r="38" spans="1:46" ht="50.1" customHeight="1">
      <c r="A38" s="223" t="s">
        <v>597</v>
      </c>
      <c r="B38" s="224" t="s">
        <v>116</v>
      </c>
      <c r="C38" s="224" t="s">
        <v>117</v>
      </c>
      <c r="D38" s="244" t="s">
        <v>179</v>
      </c>
      <c r="E38" s="244" t="s">
        <v>180</v>
      </c>
      <c r="F38" s="224" t="s">
        <v>100</v>
      </c>
      <c r="G38" s="224" t="s">
        <v>307</v>
      </c>
      <c r="H38" s="239"/>
      <c r="I38" s="239"/>
      <c r="J38" s="239"/>
      <c r="K38" s="226"/>
      <c r="L38" s="227">
        <v>8</v>
      </c>
      <c r="M38" s="227" t="s">
        <v>102</v>
      </c>
      <c r="N38" s="228" t="s">
        <v>120</v>
      </c>
      <c r="O38" s="54" t="str">
        <f t="shared" si="2"/>
        <v>1</v>
      </c>
      <c r="P38" s="54" t="str">
        <f t="shared" si="3"/>
        <v>1</v>
      </c>
      <c r="Q38" s="55">
        <f t="shared" si="8"/>
        <v>1</v>
      </c>
      <c r="R38" s="229"/>
      <c r="S38" s="56">
        <f>IF(ISNUMBER(FIND("↑",R38))=TRUE,"↑",IF(ISNUMBER(FIND("↑",#REF!))=TRUE,R38,IF(ISNUMBER(FIND("포함",R38))=TRUE,R38,IFERROR(ROUNDDOWN(R38*$L38*$Q38,-1),0))))</f>
        <v>0</v>
      </c>
      <c r="T38" s="230"/>
      <c r="U38" s="57">
        <f>IF(ISNUMBER(FIND("↑",T38))=TRUE,"↑",IF(ISNUMBER(FIND("↑",#REF!))=TRUE,T38,IF(ISNUMBER(FIND("포함",T38))=TRUE,T38,IFERROR(ROUNDDOWN(T38*$L38*$Q38,-1),0))))</f>
        <v>0</v>
      </c>
      <c r="V38" s="230"/>
      <c r="W38" s="57">
        <f>IF(ISNUMBER(FIND("↑",V38))=TRUE,"↑",IF(ISNUMBER(FIND("↑",#REF!))=TRUE,V38,IF(ISNUMBER(FIND("포함",V38))=TRUE,V38,IFERROR(ROUNDDOWN(V38*$L38*$Q38,-1),0))))</f>
        <v>0</v>
      </c>
      <c r="X38" s="57">
        <f t="shared" si="0"/>
        <v>0</v>
      </c>
      <c r="Y38" s="57">
        <f t="shared" si="6"/>
        <v>0</v>
      </c>
      <c r="Z38" s="58" t="e">
        <f t="shared" si="1"/>
        <v>#DIV/0!</v>
      </c>
      <c r="AA38" s="142"/>
      <c r="AB38" s="231"/>
      <c r="AC38" s="59"/>
      <c r="AD38" s="57">
        <f>IF(ISNUMBER(FIND("↑",R38))=TRUE,"↑",IF(ISNUMBER(FIND("포함",R38))=TRUE,R38,IF(ISNUMBER(FIND("↑",#REF!))=TRUE,"일괄",IFERROR(AVERAGE(R38,T38,V38),0))))</f>
        <v>0</v>
      </c>
      <c r="AE38" s="141">
        <f>IF(ISNUMBER(FIND("↑",R38))=TRUE,"↑",IF(ISNUMBER(FIND("포함",R38))=TRUE,R38,IF(ISNUMBER(FIND("↑",#REF!))=TRUE,IFERROR(ROUNDDOWN(IF(V38="",AVERAGEA(U38,S38),AVERAGEA(S38,U38,W38)),-1),0),IFERROR(ROUNDDOWN(AD38*L38*Q38,-1),0))))</f>
        <v>0</v>
      </c>
      <c r="AF38" s="245"/>
      <c r="AG38" s="233"/>
      <c r="AH38" s="234"/>
      <c r="AI38" s="234"/>
      <c r="AJ38" s="235"/>
      <c r="AK38" s="233"/>
      <c r="AL38" s="235"/>
      <c r="AM38" s="236"/>
      <c r="AN38" s="237"/>
      <c r="AO38" s="236"/>
      <c r="AP38" s="236"/>
      <c r="AQ38" s="270"/>
      <c r="AR38" s="289"/>
      <c r="AS38" s="289"/>
      <c r="AT38" s="443"/>
    </row>
    <row r="39" spans="1:46" ht="50.1" customHeight="1">
      <c r="A39" s="223" t="s">
        <v>598</v>
      </c>
      <c r="B39" s="224" t="s">
        <v>116</v>
      </c>
      <c r="C39" s="224" t="s">
        <v>117</v>
      </c>
      <c r="D39" s="244" t="s">
        <v>179</v>
      </c>
      <c r="E39" s="244" t="s">
        <v>180</v>
      </c>
      <c r="F39" s="224" t="s">
        <v>308</v>
      </c>
      <c r="G39" s="224" t="s">
        <v>309</v>
      </c>
      <c r="H39" s="239"/>
      <c r="I39" s="239"/>
      <c r="J39" s="239"/>
      <c r="K39" s="226"/>
      <c r="L39" s="227">
        <v>1</v>
      </c>
      <c r="M39" s="227" t="s">
        <v>112</v>
      </c>
      <c r="N39" s="228" t="s">
        <v>120</v>
      </c>
      <c r="O39" s="54" t="str">
        <f t="shared" si="2"/>
        <v>1</v>
      </c>
      <c r="P39" s="54" t="str">
        <f t="shared" si="3"/>
        <v>1</v>
      </c>
      <c r="Q39" s="55">
        <f t="shared" si="8"/>
        <v>1</v>
      </c>
      <c r="R39" s="229"/>
      <c r="S39" s="56">
        <f t="shared" si="4"/>
        <v>0</v>
      </c>
      <c r="T39" s="230"/>
      <c r="U39" s="57">
        <f t="shared" si="5"/>
        <v>0</v>
      </c>
      <c r="V39" s="230"/>
      <c r="W39" s="57">
        <f t="shared" si="9"/>
        <v>0</v>
      </c>
      <c r="X39" s="57">
        <f t="shared" si="0"/>
        <v>0</v>
      </c>
      <c r="Y39" s="57">
        <f t="shared" si="6"/>
        <v>0</v>
      </c>
      <c r="Z39" s="58" t="e">
        <f t="shared" si="1"/>
        <v>#DIV/0!</v>
      </c>
      <c r="AA39" s="142"/>
      <c r="AB39" s="231"/>
      <c r="AC39" s="59"/>
      <c r="AD39" s="57">
        <f t="shared" si="7"/>
        <v>0</v>
      </c>
      <c r="AE39" s="141">
        <f t="shared" si="10"/>
        <v>0</v>
      </c>
      <c r="AF39" s="245"/>
      <c r="AG39" s="233"/>
      <c r="AH39" s="234"/>
      <c r="AI39" s="234"/>
      <c r="AJ39" s="235"/>
      <c r="AK39" s="233"/>
      <c r="AL39" s="235"/>
      <c r="AM39" s="236"/>
      <c r="AN39" s="237"/>
      <c r="AO39" s="236"/>
      <c r="AP39" s="236"/>
      <c r="AQ39" s="270"/>
      <c r="AR39" s="289"/>
      <c r="AS39" s="289"/>
      <c r="AT39" s="443"/>
    </row>
    <row r="40" spans="1:46" ht="50.1" customHeight="1">
      <c r="A40" s="223" t="s">
        <v>599</v>
      </c>
      <c r="B40" s="224" t="s">
        <v>116</v>
      </c>
      <c r="C40" s="224" t="s">
        <v>117</v>
      </c>
      <c r="D40" s="246" t="s">
        <v>179</v>
      </c>
      <c r="E40" s="244" t="s">
        <v>180</v>
      </c>
      <c r="F40" s="224" t="s">
        <v>310</v>
      </c>
      <c r="G40" s="224" t="s">
        <v>311</v>
      </c>
      <c r="H40" s="239"/>
      <c r="I40" s="239"/>
      <c r="J40" s="239"/>
      <c r="K40" s="226"/>
      <c r="L40" s="227">
        <v>1</v>
      </c>
      <c r="M40" s="227" t="s">
        <v>112</v>
      </c>
      <c r="N40" s="228" t="s">
        <v>120</v>
      </c>
      <c r="O40" s="54" t="str">
        <f t="shared" si="2"/>
        <v>1</v>
      </c>
      <c r="P40" s="54" t="str">
        <f t="shared" si="3"/>
        <v>1</v>
      </c>
      <c r="Q40" s="55">
        <f t="shared" si="8"/>
        <v>1</v>
      </c>
      <c r="R40" s="229"/>
      <c r="S40" s="56">
        <f t="shared" si="4"/>
        <v>0</v>
      </c>
      <c r="T40" s="230"/>
      <c r="U40" s="57">
        <f t="shared" si="5"/>
        <v>0</v>
      </c>
      <c r="V40" s="230"/>
      <c r="W40" s="57">
        <f t="shared" si="9"/>
        <v>0</v>
      </c>
      <c r="X40" s="57">
        <f t="shared" si="0"/>
        <v>0</v>
      </c>
      <c r="Y40" s="57">
        <f t="shared" si="6"/>
        <v>0</v>
      </c>
      <c r="Z40" s="58" t="e">
        <f t="shared" si="1"/>
        <v>#DIV/0!</v>
      </c>
      <c r="AA40" s="142"/>
      <c r="AB40" s="231"/>
      <c r="AC40" s="59"/>
      <c r="AD40" s="57">
        <f t="shared" si="7"/>
        <v>0</v>
      </c>
      <c r="AE40" s="141">
        <f t="shared" si="10"/>
        <v>0</v>
      </c>
      <c r="AF40" s="245"/>
      <c r="AG40" s="233"/>
      <c r="AH40" s="234"/>
      <c r="AI40" s="234"/>
      <c r="AJ40" s="235"/>
      <c r="AK40" s="233"/>
      <c r="AL40" s="235"/>
      <c r="AM40" s="236"/>
      <c r="AN40" s="237"/>
      <c r="AO40" s="236"/>
      <c r="AP40" s="236"/>
      <c r="AQ40" s="270"/>
      <c r="AR40" s="289"/>
      <c r="AS40" s="289"/>
      <c r="AT40" s="443"/>
    </row>
    <row r="41" spans="1:46" ht="50.1" customHeight="1">
      <c r="A41" s="223" t="s">
        <v>600</v>
      </c>
      <c r="B41" s="224" t="s">
        <v>116</v>
      </c>
      <c r="C41" s="224" t="s">
        <v>117</v>
      </c>
      <c r="D41" s="244" t="s">
        <v>179</v>
      </c>
      <c r="E41" s="244" t="s">
        <v>180</v>
      </c>
      <c r="F41" s="224" t="s">
        <v>290</v>
      </c>
      <c r="G41" s="224" t="s">
        <v>312</v>
      </c>
      <c r="H41" s="239"/>
      <c r="I41" s="239"/>
      <c r="J41" s="239"/>
      <c r="K41" s="226"/>
      <c r="L41" s="227">
        <v>1</v>
      </c>
      <c r="M41" s="227" t="s">
        <v>277</v>
      </c>
      <c r="N41" s="228" t="s">
        <v>120</v>
      </c>
      <c r="O41" s="54" t="str">
        <f t="shared" si="2"/>
        <v>1</v>
      </c>
      <c r="P41" s="54" t="str">
        <f t="shared" si="3"/>
        <v>1</v>
      </c>
      <c r="Q41" s="55">
        <f t="shared" si="8"/>
        <v>1</v>
      </c>
      <c r="R41" s="229"/>
      <c r="S41" s="56">
        <f t="shared" si="4"/>
        <v>0</v>
      </c>
      <c r="T41" s="230"/>
      <c r="U41" s="57">
        <f t="shared" si="5"/>
        <v>0</v>
      </c>
      <c r="V41" s="230"/>
      <c r="W41" s="57">
        <f t="shared" si="9"/>
        <v>0</v>
      </c>
      <c r="X41" s="57">
        <f t="shared" si="0"/>
        <v>0</v>
      </c>
      <c r="Y41" s="57">
        <f t="shared" si="6"/>
        <v>0</v>
      </c>
      <c r="Z41" s="58" t="e">
        <f t="shared" si="1"/>
        <v>#DIV/0!</v>
      </c>
      <c r="AA41" s="142"/>
      <c r="AB41" s="231"/>
      <c r="AC41" s="59"/>
      <c r="AD41" s="57">
        <f t="shared" si="7"/>
        <v>0</v>
      </c>
      <c r="AE41" s="141">
        <f t="shared" si="10"/>
        <v>0</v>
      </c>
      <c r="AF41" s="245"/>
      <c r="AG41" s="233"/>
      <c r="AH41" s="234"/>
      <c r="AI41" s="234"/>
      <c r="AJ41" s="235"/>
      <c r="AK41" s="233"/>
      <c r="AL41" s="235"/>
      <c r="AM41" s="236"/>
      <c r="AN41" s="237"/>
      <c r="AO41" s="236"/>
      <c r="AP41" s="236"/>
      <c r="AQ41" s="270"/>
      <c r="AR41" s="289"/>
      <c r="AS41" s="289"/>
      <c r="AT41" s="443"/>
    </row>
    <row r="42" spans="1:46" ht="50.1" customHeight="1">
      <c r="A42" s="223" t="s">
        <v>601</v>
      </c>
      <c r="B42" s="224" t="s">
        <v>116</v>
      </c>
      <c r="C42" s="224" t="s">
        <v>117</v>
      </c>
      <c r="D42" s="244" t="s">
        <v>179</v>
      </c>
      <c r="E42" s="244" t="s">
        <v>180</v>
      </c>
      <c r="F42" s="224" t="s">
        <v>291</v>
      </c>
      <c r="G42" s="224" t="s">
        <v>274</v>
      </c>
      <c r="H42" s="239"/>
      <c r="I42" s="239"/>
      <c r="J42" s="239"/>
      <c r="K42" s="226"/>
      <c r="L42" s="227">
        <v>7</v>
      </c>
      <c r="M42" s="227" t="s">
        <v>277</v>
      </c>
      <c r="N42" s="228" t="s">
        <v>120</v>
      </c>
      <c r="O42" s="54" t="str">
        <f t="shared" si="2"/>
        <v>1</v>
      </c>
      <c r="P42" s="54" t="str">
        <f t="shared" si="3"/>
        <v>1</v>
      </c>
      <c r="Q42" s="55">
        <f t="shared" si="8"/>
        <v>1</v>
      </c>
      <c r="R42" s="229"/>
      <c r="S42" s="56">
        <f t="shared" si="4"/>
        <v>0</v>
      </c>
      <c r="T42" s="230"/>
      <c r="U42" s="57">
        <f t="shared" si="5"/>
        <v>0</v>
      </c>
      <c r="V42" s="230"/>
      <c r="W42" s="57">
        <f t="shared" si="9"/>
        <v>0</v>
      </c>
      <c r="X42" s="57">
        <f t="shared" si="0"/>
        <v>0</v>
      </c>
      <c r="Y42" s="57">
        <f t="shared" si="6"/>
        <v>0</v>
      </c>
      <c r="Z42" s="58" t="e">
        <f t="shared" si="1"/>
        <v>#DIV/0!</v>
      </c>
      <c r="AA42" s="142"/>
      <c r="AB42" s="231"/>
      <c r="AC42" s="59"/>
      <c r="AD42" s="57">
        <f t="shared" si="7"/>
        <v>0</v>
      </c>
      <c r="AE42" s="141">
        <f t="shared" si="10"/>
        <v>0</v>
      </c>
      <c r="AF42" s="245"/>
      <c r="AG42" s="233"/>
      <c r="AH42" s="234"/>
      <c r="AI42" s="234"/>
      <c r="AJ42" s="235"/>
      <c r="AK42" s="233"/>
      <c r="AL42" s="235"/>
      <c r="AM42" s="236"/>
      <c r="AN42" s="237"/>
      <c r="AO42" s="236"/>
      <c r="AP42" s="236"/>
      <c r="AQ42" s="270"/>
      <c r="AR42" s="289"/>
      <c r="AS42" s="289"/>
      <c r="AT42" s="443"/>
    </row>
    <row r="43" spans="1:46" ht="50.1" customHeight="1">
      <c r="A43" s="223" t="s">
        <v>602</v>
      </c>
      <c r="B43" s="224" t="s">
        <v>116</v>
      </c>
      <c r="C43" s="224" t="s">
        <v>117</v>
      </c>
      <c r="D43" s="244" t="s">
        <v>179</v>
      </c>
      <c r="E43" s="244" t="s">
        <v>180</v>
      </c>
      <c r="F43" s="224" t="s">
        <v>313</v>
      </c>
      <c r="G43" s="224" t="s">
        <v>314</v>
      </c>
      <c r="H43" s="239"/>
      <c r="I43" s="239"/>
      <c r="J43" s="239"/>
      <c r="K43" s="226"/>
      <c r="L43" s="227">
        <v>1</v>
      </c>
      <c r="M43" s="227" t="s">
        <v>112</v>
      </c>
      <c r="N43" s="228" t="s">
        <v>120</v>
      </c>
      <c r="O43" s="54" t="str">
        <f t="shared" si="2"/>
        <v>1</v>
      </c>
      <c r="P43" s="54" t="str">
        <f t="shared" si="3"/>
        <v>1</v>
      </c>
      <c r="Q43" s="55">
        <f t="shared" si="8"/>
        <v>1</v>
      </c>
      <c r="R43" s="229"/>
      <c r="S43" s="56">
        <f t="shared" si="4"/>
        <v>0</v>
      </c>
      <c r="T43" s="230"/>
      <c r="U43" s="57">
        <f t="shared" si="5"/>
        <v>0</v>
      </c>
      <c r="V43" s="230"/>
      <c r="W43" s="57">
        <f t="shared" si="9"/>
        <v>0</v>
      </c>
      <c r="X43" s="57">
        <f t="shared" si="0"/>
        <v>0</v>
      </c>
      <c r="Y43" s="57">
        <f t="shared" si="6"/>
        <v>0</v>
      </c>
      <c r="Z43" s="58" t="e">
        <f t="shared" si="1"/>
        <v>#DIV/0!</v>
      </c>
      <c r="AA43" s="142"/>
      <c r="AB43" s="231"/>
      <c r="AC43" s="59"/>
      <c r="AD43" s="57">
        <f t="shared" si="7"/>
        <v>0</v>
      </c>
      <c r="AE43" s="141">
        <f t="shared" si="10"/>
        <v>0</v>
      </c>
      <c r="AF43" s="245"/>
      <c r="AG43" s="233"/>
      <c r="AH43" s="234"/>
      <c r="AI43" s="234"/>
      <c r="AJ43" s="235"/>
      <c r="AK43" s="233"/>
      <c r="AL43" s="235"/>
      <c r="AM43" s="236"/>
      <c r="AN43" s="237"/>
      <c r="AO43" s="236"/>
      <c r="AP43" s="236"/>
      <c r="AQ43" s="270"/>
      <c r="AR43" s="289"/>
      <c r="AS43" s="289"/>
      <c r="AT43" s="443"/>
    </row>
    <row r="44" spans="1:46" ht="50.1" customHeight="1">
      <c r="A44" s="223" t="s">
        <v>603</v>
      </c>
      <c r="B44" s="224" t="s">
        <v>116</v>
      </c>
      <c r="C44" s="224" t="s">
        <v>117</v>
      </c>
      <c r="D44" s="244" t="s">
        <v>179</v>
      </c>
      <c r="E44" s="244" t="s">
        <v>180</v>
      </c>
      <c r="F44" s="224" t="s">
        <v>315</v>
      </c>
      <c r="G44" s="224" t="s">
        <v>312</v>
      </c>
      <c r="H44" s="239"/>
      <c r="I44" s="239"/>
      <c r="J44" s="239"/>
      <c r="K44" s="226"/>
      <c r="L44" s="227">
        <v>1</v>
      </c>
      <c r="M44" s="227" t="s">
        <v>112</v>
      </c>
      <c r="N44" s="228" t="s">
        <v>120</v>
      </c>
      <c r="O44" s="54" t="str">
        <f t="shared" si="2"/>
        <v>1</v>
      </c>
      <c r="P44" s="54" t="str">
        <f t="shared" si="3"/>
        <v>1</v>
      </c>
      <c r="Q44" s="55">
        <f t="shared" si="8"/>
        <v>1</v>
      </c>
      <c r="R44" s="229"/>
      <c r="S44" s="56">
        <f t="shared" si="4"/>
        <v>0</v>
      </c>
      <c r="T44" s="230"/>
      <c r="U44" s="57">
        <f t="shared" si="5"/>
        <v>0</v>
      </c>
      <c r="V44" s="230"/>
      <c r="W44" s="57">
        <f t="shared" si="9"/>
        <v>0</v>
      </c>
      <c r="X44" s="57">
        <f t="shared" si="0"/>
        <v>0</v>
      </c>
      <c r="Y44" s="57">
        <f t="shared" si="6"/>
        <v>0</v>
      </c>
      <c r="Z44" s="58" t="e">
        <f t="shared" si="1"/>
        <v>#DIV/0!</v>
      </c>
      <c r="AA44" s="142"/>
      <c r="AB44" s="231"/>
      <c r="AC44" s="59"/>
      <c r="AD44" s="57">
        <f t="shared" si="7"/>
        <v>0</v>
      </c>
      <c r="AE44" s="141">
        <f t="shared" si="10"/>
        <v>0</v>
      </c>
      <c r="AF44" s="245"/>
      <c r="AG44" s="233"/>
      <c r="AH44" s="234"/>
      <c r="AI44" s="234"/>
      <c r="AJ44" s="235"/>
      <c r="AK44" s="233"/>
      <c r="AL44" s="235"/>
      <c r="AM44" s="236"/>
      <c r="AN44" s="237"/>
      <c r="AO44" s="236"/>
      <c r="AP44" s="236"/>
      <c r="AQ44" s="270"/>
      <c r="AR44" s="289"/>
      <c r="AS44" s="289"/>
      <c r="AT44" s="443"/>
    </row>
    <row r="45" spans="1:46" s="1" customFormat="1" ht="50.1" customHeight="1">
      <c r="A45" s="223" t="s">
        <v>604</v>
      </c>
      <c r="B45" s="224" t="s">
        <v>116</v>
      </c>
      <c r="C45" s="224" t="s">
        <v>117</v>
      </c>
      <c r="D45" s="244" t="s">
        <v>179</v>
      </c>
      <c r="E45" s="244" t="s">
        <v>180</v>
      </c>
      <c r="F45" s="224" t="s">
        <v>316</v>
      </c>
      <c r="G45" s="224" t="s">
        <v>317</v>
      </c>
      <c r="H45" s="239"/>
      <c r="I45" s="239"/>
      <c r="J45" s="239"/>
      <c r="K45" s="241"/>
      <c r="L45" s="227">
        <v>1</v>
      </c>
      <c r="M45" s="227" t="s">
        <v>112</v>
      </c>
      <c r="N45" s="228" t="s">
        <v>120</v>
      </c>
      <c r="O45" s="54" t="str">
        <f t="shared" si="2"/>
        <v>1</v>
      </c>
      <c r="P45" s="54" t="str">
        <f t="shared" si="3"/>
        <v>1</v>
      </c>
      <c r="Q45" s="55">
        <f t="shared" si="8"/>
        <v>1</v>
      </c>
      <c r="R45" s="229"/>
      <c r="S45" s="56">
        <f t="shared" si="4"/>
        <v>0</v>
      </c>
      <c r="T45" s="230"/>
      <c r="U45" s="57">
        <f t="shared" si="5"/>
        <v>0</v>
      </c>
      <c r="V45" s="230"/>
      <c r="W45" s="57">
        <f t="shared" si="9"/>
        <v>0</v>
      </c>
      <c r="X45" s="57">
        <f t="shared" si="0"/>
        <v>0</v>
      </c>
      <c r="Y45" s="57">
        <f t="shared" si="6"/>
        <v>0</v>
      </c>
      <c r="Z45" s="58" t="e">
        <f t="shared" si="1"/>
        <v>#DIV/0!</v>
      </c>
      <c r="AA45" s="142"/>
      <c r="AB45" s="231"/>
      <c r="AC45" s="59"/>
      <c r="AD45" s="57">
        <f t="shared" si="7"/>
        <v>0</v>
      </c>
      <c r="AE45" s="141">
        <f t="shared" si="10"/>
        <v>0</v>
      </c>
      <c r="AF45" s="245"/>
      <c r="AG45" s="233"/>
      <c r="AH45" s="234"/>
      <c r="AI45" s="234"/>
      <c r="AJ45" s="235"/>
      <c r="AK45" s="233"/>
      <c r="AL45" s="235"/>
      <c r="AM45" s="236"/>
      <c r="AN45" s="237"/>
      <c r="AO45" s="236"/>
      <c r="AP45" s="236"/>
      <c r="AQ45" s="270"/>
      <c r="AR45" s="289"/>
      <c r="AS45" s="290"/>
      <c r="AT45" s="443"/>
    </row>
    <row r="46" spans="1:46" s="1" customFormat="1" ht="50.1" customHeight="1">
      <c r="A46" s="223" t="s">
        <v>553</v>
      </c>
      <c r="B46" s="224" t="s">
        <v>116</v>
      </c>
      <c r="C46" s="224" t="s">
        <v>117</v>
      </c>
      <c r="D46" s="244" t="s">
        <v>179</v>
      </c>
      <c r="E46" s="244" t="s">
        <v>180</v>
      </c>
      <c r="F46" s="224" t="s">
        <v>318</v>
      </c>
      <c r="G46" s="224" t="s">
        <v>319</v>
      </c>
      <c r="H46" s="239"/>
      <c r="I46" s="239"/>
      <c r="J46" s="239"/>
      <c r="K46" s="226"/>
      <c r="L46" s="227">
        <v>1</v>
      </c>
      <c r="M46" s="227" t="s">
        <v>112</v>
      </c>
      <c r="N46" s="228" t="s">
        <v>120</v>
      </c>
      <c r="O46" s="54" t="str">
        <f t="shared" si="2"/>
        <v>1</v>
      </c>
      <c r="P46" s="54" t="str">
        <f t="shared" si="3"/>
        <v>1</v>
      </c>
      <c r="Q46" s="55">
        <f t="shared" si="8"/>
        <v>1</v>
      </c>
      <c r="R46" s="229"/>
      <c r="S46" s="56">
        <f t="shared" si="4"/>
        <v>0</v>
      </c>
      <c r="T46" s="230"/>
      <c r="U46" s="57">
        <f t="shared" si="5"/>
        <v>0</v>
      </c>
      <c r="V46" s="230"/>
      <c r="W46" s="57">
        <f t="shared" si="9"/>
        <v>0</v>
      </c>
      <c r="X46" s="57">
        <f t="shared" si="0"/>
        <v>0</v>
      </c>
      <c r="Y46" s="57">
        <f t="shared" si="6"/>
        <v>0</v>
      </c>
      <c r="Z46" s="58" t="e">
        <f t="shared" si="1"/>
        <v>#DIV/0!</v>
      </c>
      <c r="AA46" s="142"/>
      <c r="AB46" s="231"/>
      <c r="AC46" s="59"/>
      <c r="AD46" s="57">
        <f t="shared" si="7"/>
        <v>0</v>
      </c>
      <c r="AE46" s="141">
        <f t="shared" si="10"/>
        <v>0</v>
      </c>
      <c r="AF46" s="245"/>
      <c r="AG46" s="233"/>
      <c r="AH46" s="234"/>
      <c r="AI46" s="234"/>
      <c r="AJ46" s="235"/>
      <c r="AK46" s="233"/>
      <c r="AL46" s="235"/>
      <c r="AM46" s="236"/>
      <c r="AN46" s="250"/>
      <c r="AO46" s="236"/>
      <c r="AP46" s="236"/>
      <c r="AQ46" s="270"/>
      <c r="AR46" s="289"/>
      <c r="AS46" s="289"/>
      <c r="AT46" s="443"/>
    </row>
    <row r="47" spans="1:46" s="1" customFormat="1" ht="50.1" customHeight="1">
      <c r="A47" s="223" t="s">
        <v>605</v>
      </c>
      <c r="B47" s="224" t="s">
        <v>116</v>
      </c>
      <c r="C47" s="224" t="s">
        <v>117</v>
      </c>
      <c r="D47" s="244" t="s">
        <v>179</v>
      </c>
      <c r="E47" s="244" t="s">
        <v>180</v>
      </c>
      <c r="F47" s="224" t="s">
        <v>269</v>
      </c>
      <c r="G47" s="224" t="s">
        <v>272</v>
      </c>
      <c r="H47" s="239"/>
      <c r="I47" s="239"/>
      <c r="J47" s="239"/>
      <c r="K47" s="226"/>
      <c r="L47" s="227">
        <v>1</v>
      </c>
      <c r="M47" s="227" t="s">
        <v>112</v>
      </c>
      <c r="N47" s="228" t="s">
        <v>120</v>
      </c>
      <c r="O47" s="54" t="str">
        <f t="shared" si="2"/>
        <v>1</v>
      </c>
      <c r="P47" s="54" t="str">
        <f t="shared" si="3"/>
        <v>1</v>
      </c>
      <c r="Q47" s="55">
        <f t="shared" si="8"/>
        <v>1</v>
      </c>
      <c r="R47" s="229"/>
      <c r="S47" s="56">
        <f t="shared" si="4"/>
        <v>0</v>
      </c>
      <c r="T47" s="230"/>
      <c r="U47" s="57">
        <f t="shared" si="5"/>
        <v>0</v>
      </c>
      <c r="V47" s="230"/>
      <c r="W47" s="57">
        <f t="shared" si="9"/>
        <v>0</v>
      </c>
      <c r="X47" s="57">
        <f t="shared" si="0"/>
        <v>0</v>
      </c>
      <c r="Y47" s="57">
        <f t="shared" si="6"/>
        <v>0</v>
      </c>
      <c r="Z47" s="58" t="e">
        <f t="shared" si="1"/>
        <v>#DIV/0!</v>
      </c>
      <c r="AA47" s="142"/>
      <c r="AB47" s="231"/>
      <c r="AC47" s="59"/>
      <c r="AD47" s="57">
        <f t="shared" si="7"/>
        <v>0</v>
      </c>
      <c r="AE47" s="141">
        <f t="shared" si="10"/>
        <v>0</v>
      </c>
      <c r="AF47" s="245"/>
      <c r="AG47" s="233"/>
      <c r="AH47" s="234"/>
      <c r="AI47" s="234"/>
      <c r="AJ47" s="251"/>
      <c r="AK47" s="252"/>
      <c r="AL47" s="252"/>
      <c r="AM47" s="236"/>
      <c r="AN47" s="250"/>
      <c r="AO47" s="236"/>
      <c r="AP47" s="236"/>
      <c r="AQ47" s="270"/>
      <c r="AR47" s="289"/>
      <c r="AS47" s="289"/>
      <c r="AT47" s="444"/>
    </row>
    <row r="48" spans="1:46" s="1" customFormat="1" ht="50.1" customHeight="1">
      <c r="A48" s="223" t="s">
        <v>606</v>
      </c>
      <c r="B48" s="224" t="s">
        <v>116</v>
      </c>
      <c r="C48" s="224" t="s">
        <v>117</v>
      </c>
      <c r="D48" s="244" t="s">
        <v>179</v>
      </c>
      <c r="E48" s="244" t="s">
        <v>180</v>
      </c>
      <c r="F48" s="224" t="s">
        <v>320</v>
      </c>
      <c r="G48" s="224" t="s">
        <v>321</v>
      </c>
      <c r="H48" s="239"/>
      <c r="I48" s="239"/>
      <c r="J48" s="239"/>
      <c r="K48" s="226"/>
      <c r="L48" s="227">
        <v>1</v>
      </c>
      <c r="M48" s="227" t="s">
        <v>112</v>
      </c>
      <c r="N48" s="228" t="s">
        <v>120</v>
      </c>
      <c r="O48" s="54" t="str">
        <f t="shared" ref="O48:O192" si="22">IF(N48="1","1",LEFT(N48,FIND("/",N48)-1))</f>
        <v>1</v>
      </c>
      <c r="P48" s="54" t="str">
        <f t="shared" ref="P48:P192" si="23">IF(N48="1","1",RIGHT(N48,LEN(N48)-FIND("/",N48)))</f>
        <v>1</v>
      </c>
      <c r="Q48" s="55">
        <f t="shared" ref="Q48:Q192" si="24">O48/P48</f>
        <v>1</v>
      </c>
      <c r="R48" s="229"/>
      <c r="S48" s="56">
        <f t="shared" ref="S48:S64" si="25">IF(ISNUMBER(FIND("↑",R48))=TRUE,"↑",IF(ISNUMBER(FIND("↑",R49))=TRUE,R48,IF(ISNUMBER(FIND("포함",R48))=TRUE,R48,IFERROR(ROUNDDOWN(R48*$L48*$Q48,-1),0))))</f>
        <v>0</v>
      </c>
      <c r="T48" s="230"/>
      <c r="U48" s="57">
        <f t="shared" ref="U48:U64" si="26">IF(ISNUMBER(FIND("↑",T48))=TRUE,"↑",IF(ISNUMBER(FIND("↑",T49))=TRUE,T48,IF(ISNUMBER(FIND("포함",T48))=TRUE,T48,IFERROR(ROUNDDOWN(T48*$L48*$Q48,-1),0))))</f>
        <v>0</v>
      </c>
      <c r="V48" s="230"/>
      <c r="W48" s="57">
        <f t="shared" ref="W48:W64" si="27">IF(ISNUMBER(FIND("↑",V48))=TRUE,"↑",IF(ISNUMBER(FIND("↑",V49))=TRUE,V48,IF(ISNUMBER(FIND("포함",V48))=TRUE,V48,IFERROR(ROUNDDOWN(V48*$L48*$Q48,-1),0))))</f>
        <v>0</v>
      </c>
      <c r="X48" s="57">
        <f t="shared" ref="X48:X192" si="28">MAX(R48,T48,V48)</f>
        <v>0</v>
      </c>
      <c r="Y48" s="57">
        <f t="shared" ref="Y48:Y192" si="29">MIN(R48,T48,V48)</f>
        <v>0</v>
      </c>
      <c r="Z48" s="58" t="e">
        <f t="shared" ref="Z48:Z192" si="30">X48/Y48</f>
        <v>#DIV/0!</v>
      </c>
      <c r="AA48" s="142"/>
      <c r="AB48" s="231"/>
      <c r="AC48" s="59"/>
      <c r="AD48" s="57">
        <f t="shared" ref="AD48:AD64" si="31">IF(ISNUMBER(FIND("↑",R48))=TRUE,"↑",IF(ISNUMBER(FIND("포함",R48))=TRUE,R48,IF(ISNUMBER(FIND("↑",R49))=TRUE,"일괄",IFERROR(AVERAGE(R48,T48,V48),0))))</f>
        <v>0</v>
      </c>
      <c r="AE48" s="141">
        <f t="shared" ref="AE48:AE64" si="32">IF(ISNUMBER(FIND("↑",R48))=TRUE,"↑",IF(ISNUMBER(FIND("포함",R48))=TRUE,R48,IF(ISNUMBER(FIND("↑",R49))=TRUE,IFERROR(ROUNDDOWN(IF(V48="",AVERAGEA(U48,S48),AVERAGEA(S48,U48,W48)),-1),0),IFERROR(ROUNDDOWN(AD48*L48*Q48,-1),0))))</f>
        <v>0</v>
      </c>
      <c r="AF48" s="245"/>
      <c r="AG48" s="233"/>
      <c r="AH48" s="234"/>
      <c r="AI48" s="234"/>
      <c r="AJ48" s="235"/>
      <c r="AK48" s="233"/>
      <c r="AL48" s="235"/>
      <c r="AM48" s="236"/>
      <c r="AN48" s="250"/>
      <c r="AO48" s="236"/>
      <c r="AP48" s="236"/>
      <c r="AQ48" s="270"/>
      <c r="AR48" s="289"/>
      <c r="AS48" s="289"/>
      <c r="AT48" s="443"/>
    </row>
    <row r="49" spans="1:46" s="1" customFormat="1" ht="50.1" customHeight="1">
      <c r="A49" s="223" t="s">
        <v>607</v>
      </c>
      <c r="B49" s="224" t="s">
        <v>116</v>
      </c>
      <c r="C49" s="224" t="s">
        <v>117</v>
      </c>
      <c r="D49" s="244" t="s">
        <v>179</v>
      </c>
      <c r="E49" s="244" t="s">
        <v>180</v>
      </c>
      <c r="F49" s="224" t="s">
        <v>322</v>
      </c>
      <c r="G49" s="224" t="s">
        <v>323</v>
      </c>
      <c r="H49" s="225"/>
      <c r="I49" s="225"/>
      <c r="J49" s="225"/>
      <c r="K49" s="226"/>
      <c r="L49" s="227">
        <v>2</v>
      </c>
      <c r="M49" s="227" t="s">
        <v>112</v>
      </c>
      <c r="N49" s="228" t="s">
        <v>120</v>
      </c>
      <c r="O49" s="54" t="str">
        <f t="shared" si="22"/>
        <v>1</v>
      </c>
      <c r="P49" s="54" t="str">
        <f t="shared" si="23"/>
        <v>1</v>
      </c>
      <c r="Q49" s="55">
        <f t="shared" si="24"/>
        <v>1</v>
      </c>
      <c r="R49" s="229"/>
      <c r="S49" s="56">
        <f t="shared" si="25"/>
        <v>0</v>
      </c>
      <c r="T49" s="230"/>
      <c r="U49" s="57">
        <f t="shared" si="26"/>
        <v>0</v>
      </c>
      <c r="V49" s="230"/>
      <c r="W49" s="57">
        <f t="shared" si="27"/>
        <v>0</v>
      </c>
      <c r="X49" s="57">
        <f t="shared" si="28"/>
        <v>0</v>
      </c>
      <c r="Y49" s="57">
        <f t="shared" si="29"/>
        <v>0</v>
      </c>
      <c r="Z49" s="58" t="e">
        <f t="shared" si="30"/>
        <v>#DIV/0!</v>
      </c>
      <c r="AA49" s="142"/>
      <c r="AB49" s="231"/>
      <c r="AC49" s="59"/>
      <c r="AD49" s="57">
        <f t="shared" si="31"/>
        <v>0</v>
      </c>
      <c r="AE49" s="141">
        <f t="shared" si="32"/>
        <v>0</v>
      </c>
      <c r="AF49" s="245"/>
      <c r="AG49" s="233"/>
      <c r="AH49" s="234"/>
      <c r="AI49" s="234"/>
      <c r="AJ49" s="235"/>
      <c r="AK49" s="233"/>
      <c r="AL49" s="235"/>
      <c r="AM49" s="236"/>
      <c r="AN49" s="237"/>
      <c r="AO49" s="236"/>
      <c r="AP49" s="236"/>
      <c r="AQ49" s="270"/>
      <c r="AR49" s="289"/>
      <c r="AS49" s="289"/>
      <c r="AT49" s="443"/>
    </row>
    <row r="50" spans="1:46" s="1" customFormat="1" ht="50.1" customHeight="1">
      <c r="A50" s="223" t="s">
        <v>608</v>
      </c>
      <c r="B50" s="224" t="s">
        <v>116</v>
      </c>
      <c r="C50" s="224" t="s">
        <v>117</v>
      </c>
      <c r="D50" s="244" t="s">
        <v>179</v>
      </c>
      <c r="E50" s="244" t="s">
        <v>180</v>
      </c>
      <c r="F50" s="224" t="s">
        <v>324</v>
      </c>
      <c r="G50" s="224" t="s">
        <v>325</v>
      </c>
      <c r="H50" s="225"/>
      <c r="I50" s="225"/>
      <c r="J50" s="225"/>
      <c r="K50" s="226"/>
      <c r="L50" s="227">
        <v>1</v>
      </c>
      <c r="M50" s="227" t="s">
        <v>112</v>
      </c>
      <c r="N50" s="228" t="s">
        <v>120</v>
      </c>
      <c r="O50" s="54" t="str">
        <f t="shared" si="22"/>
        <v>1</v>
      </c>
      <c r="P50" s="54" t="str">
        <f t="shared" si="23"/>
        <v>1</v>
      </c>
      <c r="Q50" s="55">
        <f t="shared" si="24"/>
        <v>1</v>
      </c>
      <c r="R50" s="229"/>
      <c r="S50" s="56">
        <f t="shared" si="25"/>
        <v>0</v>
      </c>
      <c r="T50" s="230"/>
      <c r="U50" s="57">
        <f t="shared" si="26"/>
        <v>0</v>
      </c>
      <c r="V50" s="230"/>
      <c r="W50" s="57">
        <f t="shared" si="27"/>
        <v>0</v>
      </c>
      <c r="X50" s="57">
        <f t="shared" si="28"/>
        <v>0</v>
      </c>
      <c r="Y50" s="57">
        <f t="shared" si="29"/>
        <v>0</v>
      </c>
      <c r="Z50" s="58" t="e">
        <f t="shared" si="30"/>
        <v>#DIV/0!</v>
      </c>
      <c r="AA50" s="142"/>
      <c r="AB50" s="231"/>
      <c r="AC50" s="59"/>
      <c r="AD50" s="57">
        <f t="shared" si="31"/>
        <v>0</v>
      </c>
      <c r="AE50" s="141">
        <f t="shared" si="32"/>
        <v>0</v>
      </c>
      <c r="AF50" s="245"/>
      <c r="AG50" s="233"/>
      <c r="AH50" s="234"/>
      <c r="AI50" s="234"/>
      <c r="AJ50" s="235"/>
      <c r="AK50" s="233"/>
      <c r="AL50" s="235"/>
      <c r="AM50" s="236"/>
      <c r="AN50" s="237"/>
      <c r="AO50" s="236"/>
      <c r="AP50" s="236"/>
      <c r="AQ50" s="270"/>
      <c r="AR50" s="289"/>
      <c r="AS50" s="289"/>
      <c r="AT50" s="443"/>
    </row>
    <row r="51" spans="1:46" s="1" customFormat="1" ht="50.1" customHeight="1">
      <c r="A51" s="223" t="s">
        <v>609</v>
      </c>
      <c r="B51" s="224" t="s">
        <v>116</v>
      </c>
      <c r="C51" s="224" t="s">
        <v>117</v>
      </c>
      <c r="D51" s="244" t="s">
        <v>179</v>
      </c>
      <c r="E51" s="244" t="s">
        <v>180</v>
      </c>
      <c r="F51" s="224" t="s">
        <v>326</v>
      </c>
      <c r="G51" s="224" t="s">
        <v>327</v>
      </c>
      <c r="H51" s="239"/>
      <c r="I51" s="239"/>
      <c r="J51" s="239"/>
      <c r="K51" s="226"/>
      <c r="L51" s="227">
        <v>1</v>
      </c>
      <c r="M51" s="227" t="s">
        <v>112</v>
      </c>
      <c r="N51" s="228" t="s">
        <v>120</v>
      </c>
      <c r="O51" s="54" t="str">
        <f t="shared" si="22"/>
        <v>1</v>
      </c>
      <c r="P51" s="54" t="str">
        <f t="shared" si="23"/>
        <v>1</v>
      </c>
      <c r="Q51" s="55">
        <f t="shared" si="24"/>
        <v>1</v>
      </c>
      <c r="R51" s="229"/>
      <c r="S51" s="56">
        <f>IF(ISNUMBER(FIND("↑",R51))=TRUE,"↑",IF(ISNUMBER(FIND("↑",#REF!))=TRUE,R51,IF(ISNUMBER(FIND("포함",R51))=TRUE,R51,IFERROR(ROUNDDOWN(R51*$L51*$Q51,-1),0))))</f>
        <v>0</v>
      </c>
      <c r="T51" s="230"/>
      <c r="U51" s="57">
        <f>IF(ISNUMBER(FIND("↑",T51))=TRUE,"↑",IF(ISNUMBER(FIND("↑",#REF!))=TRUE,T51,IF(ISNUMBER(FIND("포함",T51))=TRUE,T51,IFERROR(ROUNDDOWN(T51*$L51*$Q51,-1),0))))</f>
        <v>0</v>
      </c>
      <c r="V51" s="230"/>
      <c r="W51" s="57">
        <f>IF(ISNUMBER(FIND("↑",V51))=TRUE,"↑",IF(ISNUMBER(FIND("↑",#REF!))=TRUE,V51,IF(ISNUMBER(FIND("포함",V51))=TRUE,V51,IFERROR(ROUNDDOWN(V51*$L51*$Q51,-1),0))))</f>
        <v>0</v>
      </c>
      <c r="X51" s="57">
        <f t="shared" si="28"/>
        <v>0</v>
      </c>
      <c r="Y51" s="57">
        <f t="shared" si="29"/>
        <v>0</v>
      </c>
      <c r="Z51" s="58" t="e">
        <f t="shared" si="30"/>
        <v>#DIV/0!</v>
      </c>
      <c r="AA51" s="142"/>
      <c r="AB51" s="231"/>
      <c r="AC51" s="59"/>
      <c r="AD51" s="57">
        <f>IF(ISNUMBER(FIND("↑",R51))=TRUE,"↑",IF(ISNUMBER(FIND("포함",R51))=TRUE,R51,IF(ISNUMBER(FIND("↑",#REF!))=TRUE,"일괄",IFERROR(AVERAGE(R51,T51,V51),0))))</f>
        <v>0</v>
      </c>
      <c r="AE51" s="141">
        <f>IF(ISNUMBER(FIND("↑",R51))=TRUE,"↑",IF(ISNUMBER(FIND("포함",R51))=TRUE,R51,IF(ISNUMBER(FIND("↑",#REF!))=TRUE,IFERROR(ROUNDDOWN(IF(V51="",AVERAGEA(U51,S51),AVERAGEA(S51,U51,W51)),-1),0),IFERROR(ROUNDDOWN(AD51*L51*Q51,-1),0))))</f>
        <v>0</v>
      </c>
      <c r="AF51" s="245"/>
      <c r="AG51" s="233"/>
      <c r="AH51" s="234"/>
      <c r="AI51" s="234"/>
      <c r="AJ51" s="235"/>
      <c r="AK51" s="233"/>
      <c r="AL51" s="235"/>
      <c r="AM51" s="236"/>
      <c r="AN51" s="237"/>
      <c r="AO51" s="236"/>
      <c r="AP51" s="236"/>
      <c r="AQ51" s="270"/>
      <c r="AR51" s="289"/>
      <c r="AS51" s="289"/>
      <c r="AT51" s="443"/>
    </row>
    <row r="52" spans="1:46" s="1" customFormat="1" ht="50.1" customHeight="1">
      <c r="A52" s="223" t="s">
        <v>610</v>
      </c>
      <c r="B52" s="224" t="s">
        <v>116</v>
      </c>
      <c r="C52" s="224" t="s">
        <v>117</v>
      </c>
      <c r="D52" s="244" t="s">
        <v>285</v>
      </c>
      <c r="E52" s="244" t="s">
        <v>286</v>
      </c>
      <c r="F52" s="224" t="s">
        <v>328</v>
      </c>
      <c r="G52" s="224" t="s">
        <v>329</v>
      </c>
      <c r="H52" s="225"/>
      <c r="I52" s="225"/>
      <c r="J52" s="225"/>
      <c r="K52" s="226"/>
      <c r="L52" s="227">
        <v>22.6</v>
      </c>
      <c r="M52" s="227" t="s">
        <v>102</v>
      </c>
      <c r="N52" s="228" t="s">
        <v>120</v>
      </c>
      <c r="O52" s="54" t="str">
        <f t="shared" si="22"/>
        <v>1</v>
      </c>
      <c r="P52" s="54" t="str">
        <f t="shared" si="23"/>
        <v>1</v>
      </c>
      <c r="Q52" s="55">
        <f t="shared" si="24"/>
        <v>1</v>
      </c>
      <c r="R52" s="229"/>
      <c r="S52" s="56">
        <f>IF(ISNUMBER(FIND("↑",R52))=TRUE,"↑",IF(ISNUMBER(FIND("↑",#REF!))=TRUE,R52,IF(ISNUMBER(FIND("포함",R52))=TRUE,R52,IFERROR(ROUNDDOWN(R52*$L52*$Q52,-1),0))))</f>
        <v>0</v>
      </c>
      <c r="T52" s="230"/>
      <c r="U52" s="57">
        <f>IF(ISNUMBER(FIND("↑",T52))=TRUE,"↑",IF(ISNUMBER(FIND("↑",#REF!))=TRUE,T52,IF(ISNUMBER(FIND("포함",T52))=TRUE,T52,IFERROR(ROUNDDOWN(T52*$L52*$Q52,-1),0))))</f>
        <v>0</v>
      </c>
      <c r="V52" s="230"/>
      <c r="W52" s="57">
        <f>IF(ISNUMBER(FIND("↑",V52))=TRUE,"↑",IF(ISNUMBER(FIND("↑",#REF!))=TRUE,V52,IF(ISNUMBER(FIND("포함",V52))=TRUE,V52,IFERROR(ROUNDDOWN(V52*$L52*$Q52,-1),0))))</f>
        <v>0</v>
      </c>
      <c r="X52" s="57">
        <f t="shared" si="28"/>
        <v>0</v>
      </c>
      <c r="Y52" s="57">
        <f t="shared" si="29"/>
        <v>0</v>
      </c>
      <c r="Z52" s="58" t="e">
        <f t="shared" si="30"/>
        <v>#DIV/0!</v>
      </c>
      <c r="AA52" s="142"/>
      <c r="AB52" s="231"/>
      <c r="AC52" s="59"/>
      <c r="AD52" s="57">
        <f>IF(ISNUMBER(FIND("↑",R52))=TRUE,"↑",IF(ISNUMBER(FIND("포함",R52))=TRUE,R52,IF(ISNUMBER(FIND("↑",#REF!))=TRUE,"일괄",IFERROR(AVERAGE(R52,T52,V52),0))))</f>
        <v>0</v>
      </c>
      <c r="AE52" s="141">
        <f>IF(ISNUMBER(FIND("↑",R52))=TRUE,"↑",IF(ISNUMBER(FIND("포함",R52))=TRUE,R52,IF(ISNUMBER(FIND("↑",#REF!))=TRUE,IFERROR(ROUNDDOWN(IF(V52="",AVERAGEA(U52,S52),AVERAGEA(S52,U52,W52)),-1),0),IFERROR(ROUNDDOWN(AD52*L52*Q52,-1),0))))</f>
        <v>0</v>
      </c>
      <c r="AF52" s="245"/>
      <c r="AG52" s="233"/>
      <c r="AH52" s="234"/>
      <c r="AI52" s="234"/>
      <c r="AJ52" s="235"/>
      <c r="AK52" s="233"/>
      <c r="AL52" s="235"/>
      <c r="AM52" s="236"/>
      <c r="AN52" s="237"/>
      <c r="AO52" s="236"/>
      <c r="AP52" s="236"/>
      <c r="AQ52" s="270"/>
      <c r="AR52" s="289"/>
      <c r="AS52" s="289"/>
      <c r="AT52" s="443"/>
    </row>
    <row r="53" spans="1:46" s="1" customFormat="1" ht="50.1" customHeight="1">
      <c r="A53" s="253" t="s">
        <v>611</v>
      </c>
      <c r="B53" s="254" t="s">
        <v>116</v>
      </c>
      <c r="C53" s="254" t="s">
        <v>117</v>
      </c>
      <c r="D53" s="255" t="s">
        <v>179</v>
      </c>
      <c r="E53" s="255" t="s">
        <v>180</v>
      </c>
      <c r="F53" s="254" t="s">
        <v>330</v>
      </c>
      <c r="G53" s="224" t="s">
        <v>331</v>
      </c>
      <c r="H53" s="256"/>
      <c r="I53" s="256"/>
      <c r="J53" s="256"/>
      <c r="K53" s="257"/>
      <c r="L53" s="258">
        <v>1</v>
      </c>
      <c r="M53" s="258" t="s">
        <v>112</v>
      </c>
      <c r="N53" s="259" t="s">
        <v>120</v>
      </c>
      <c r="O53" s="132" t="str">
        <f t="shared" si="22"/>
        <v>1</v>
      </c>
      <c r="P53" s="132" t="str">
        <f t="shared" si="23"/>
        <v>1</v>
      </c>
      <c r="Q53" s="133">
        <f t="shared" si="24"/>
        <v>1</v>
      </c>
      <c r="R53" s="260"/>
      <c r="S53" s="134">
        <f t="shared" si="25"/>
        <v>0</v>
      </c>
      <c r="T53" s="261"/>
      <c r="U53" s="135">
        <f t="shared" si="26"/>
        <v>0</v>
      </c>
      <c r="V53" s="261"/>
      <c r="W53" s="135">
        <f t="shared" si="27"/>
        <v>0</v>
      </c>
      <c r="X53" s="135">
        <f t="shared" si="28"/>
        <v>0</v>
      </c>
      <c r="Y53" s="135">
        <f t="shared" si="29"/>
        <v>0</v>
      </c>
      <c r="Z53" s="136" t="e">
        <f t="shared" si="30"/>
        <v>#DIV/0!</v>
      </c>
      <c r="AA53" s="140"/>
      <c r="AB53" s="262"/>
      <c r="AC53" s="221"/>
      <c r="AD53" s="135">
        <f t="shared" si="31"/>
        <v>0</v>
      </c>
      <c r="AE53" s="263">
        <f t="shared" si="32"/>
        <v>0</v>
      </c>
      <c r="AF53" s="245"/>
      <c r="AG53" s="233"/>
      <c r="AH53" s="266"/>
      <c r="AI53" s="266"/>
      <c r="AJ53" s="267"/>
      <c r="AK53" s="265"/>
      <c r="AL53" s="267"/>
      <c r="AM53" s="268"/>
      <c r="AN53" s="269"/>
      <c r="AO53" s="268"/>
      <c r="AP53" s="268"/>
      <c r="AQ53" s="270"/>
      <c r="AR53" s="289"/>
      <c r="AS53" s="289"/>
      <c r="AT53" s="445"/>
    </row>
    <row r="54" spans="1:46" s="1" customFormat="1" ht="50.1" customHeight="1">
      <c r="A54" s="253" t="s">
        <v>612</v>
      </c>
      <c r="B54" s="254" t="s">
        <v>116</v>
      </c>
      <c r="C54" s="254" t="s">
        <v>117</v>
      </c>
      <c r="D54" s="255" t="s">
        <v>179</v>
      </c>
      <c r="E54" s="255" t="s">
        <v>180</v>
      </c>
      <c r="F54" s="254" t="s">
        <v>267</v>
      </c>
      <c r="G54" s="224" t="s">
        <v>294</v>
      </c>
      <c r="H54" s="256"/>
      <c r="I54" s="256"/>
      <c r="J54" s="256"/>
      <c r="K54" s="257"/>
      <c r="L54" s="258">
        <v>9</v>
      </c>
      <c r="M54" s="258" t="s">
        <v>112</v>
      </c>
      <c r="N54" s="259" t="s">
        <v>120</v>
      </c>
      <c r="O54" s="132" t="str">
        <f t="shared" si="22"/>
        <v>1</v>
      </c>
      <c r="P54" s="132" t="str">
        <f t="shared" si="23"/>
        <v>1</v>
      </c>
      <c r="Q54" s="133">
        <f t="shared" si="24"/>
        <v>1</v>
      </c>
      <c r="R54" s="260"/>
      <c r="S54" s="134">
        <f t="shared" si="25"/>
        <v>0</v>
      </c>
      <c r="T54" s="261"/>
      <c r="U54" s="135">
        <f t="shared" si="26"/>
        <v>0</v>
      </c>
      <c r="V54" s="261"/>
      <c r="W54" s="135">
        <f t="shared" si="27"/>
        <v>0</v>
      </c>
      <c r="X54" s="135">
        <f t="shared" si="28"/>
        <v>0</v>
      </c>
      <c r="Y54" s="135">
        <f t="shared" si="29"/>
        <v>0</v>
      </c>
      <c r="Z54" s="136" t="e">
        <f t="shared" si="30"/>
        <v>#DIV/0!</v>
      </c>
      <c r="AA54" s="140"/>
      <c r="AB54" s="262"/>
      <c r="AC54" s="221"/>
      <c r="AD54" s="135">
        <f t="shared" si="31"/>
        <v>0</v>
      </c>
      <c r="AE54" s="263">
        <f t="shared" si="32"/>
        <v>0</v>
      </c>
      <c r="AF54" s="245"/>
      <c r="AG54" s="233"/>
      <c r="AH54" s="266"/>
      <c r="AI54" s="266"/>
      <c r="AJ54" s="267"/>
      <c r="AK54" s="265"/>
      <c r="AL54" s="267"/>
      <c r="AM54" s="268"/>
      <c r="AN54" s="269"/>
      <c r="AO54" s="268"/>
      <c r="AP54" s="268"/>
      <c r="AQ54" s="270"/>
      <c r="AR54" s="289"/>
      <c r="AS54" s="289"/>
      <c r="AT54" s="445"/>
    </row>
    <row r="55" spans="1:46" s="1" customFormat="1" ht="50.1" customHeight="1">
      <c r="A55" s="223" t="s">
        <v>613</v>
      </c>
      <c r="B55" s="224" t="s">
        <v>116</v>
      </c>
      <c r="C55" s="224" t="s">
        <v>117</v>
      </c>
      <c r="D55" s="244" t="s">
        <v>148</v>
      </c>
      <c r="E55" s="244" t="s">
        <v>168</v>
      </c>
      <c r="F55" s="224" t="s">
        <v>241</v>
      </c>
      <c r="G55" s="224" t="s">
        <v>332</v>
      </c>
      <c r="H55" s="225"/>
      <c r="I55" s="225"/>
      <c r="J55" s="225"/>
      <c r="K55" s="226"/>
      <c r="L55" s="227">
        <v>3</v>
      </c>
      <c r="M55" s="227" t="s">
        <v>102</v>
      </c>
      <c r="N55" s="228" t="s">
        <v>120</v>
      </c>
      <c r="O55" s="54" t="str">
        <f t="shared" si="22"/>
        <v>1</v>
      </c>
      <c r="P55" s="54" t="str">
        <f t="shared" si="23"/>
        <v>1</v>
      </c>
      <c r="Q55" s="55">
        <f t="shared" si="24"/>
        <v>1</v>
      </c>
      <c r="R55" s="229"/>
      <c r="S55" s="56">
        <f t="shared" si="25"/>
        <v>0</v>
      </c>
      <c r="T55" s="230"/>
      <c r="U55" s="57">
        <f t="shared" si="26"/>
        <v>0</v>
      </c>
      <c r="V55" s="230"/>
      <c r="W55" s="57">
        <f t="shared" si="27"/>
        <v>0</v>
      </c>
      <c r="X55" s="57">
        <f t="shared" si="28"/>
        <v>0</v>
      </c>
      <c r="Y55" s="57">
        <f t="shared" si="29"/>
        <v>0</v>
      </c>
      <c r="Z55" s="58" t="e">
        <f t="shared" si="30"/>
        <v>#DIV/0!</v>
      </c>
      <c r="AA55" s="142"/>
      <c r="AB55" s="231"/>
      <c r="AC55" s="59"/>
      <c r="AD55" s="57">
        <f t="shared" si="31"/>
        <v>0</v>
      </c>
      <c r="AE55" s="141">
        <f t="shared" si="32"/>
        <v>0</v>
      </c>
      <c r="AF55" s="245"/>
      <c r="AG55" s="233"/>
      <c r="AH55" s="234"/>
      <c r="AI55" s="234"/>
      <c r="AJ55" s="235"/>
      <c r="AK55" s="233"/>
      <c r="AL55" s="235"/>
      <c r="AM55" s="236"/>
      <c r="AN55" s="237"/>
      <c r="AO55" s="236"/>
      <c r="AP55" s="236"/>
      <c r="AQ55" s="270"/>
      <c r="AR55" s="289"/>
      <c r="AS55" s="289"/>
      <c r="AT55" s="443"/>
    </row>
    <row r="56" spans="1:46" s="1" customFormat="1" ht="50.1" customHeight="1">
      <c r="A56" s="223" t="s">
        <v>614</v>
      </c>
      <c r="B56" s="224" t="s">
        <v>116</v>
      </c>
      <c r="C56" s="224" t="s">
        <v>117</v>
      </c>
      <c r="D56" s="244" t="s">
        <v>148</v>
      </c>
      <c r="E56" s="244" t="s">
        <v>168</v>
      </c>
      <c r="F56" s="224" t="s">
        <v>243</v>
      </c>
      <c r="G56" s="224" t="s">
        <v>333</v>
      </c>
      <c r="H56" s="225"/>
      <c r="I56" s="225"/>
      <c r="J56" s="225"/>
      <c r="K56" s="226"/>
      <c r="L56" s="227">
        <v>4</v>
      </c>
      <c r="M56" s="227" t="s">
        <v>102</v>
      </c>
      <c r="N56" s="228" t="s">
        <v>120</v>
      </c>
      <c r="O56" s="54" t="str">
        <f t="shared" si="22"/>
        <v>1</v>
      </c>
      <c r="P56" s="54" t="str">
        <f t="shared" si="23"/>
        <v>1</v>
      </c>
      <c r="Q56" s="55">
        <f t="shared" si="24"/>
        <v>1</v>
      </c>
      <c r="R56" s="229"/>
      <c r="S56" s="56">
        <f t="shared" si="25"/>
        <v>0</v>
      </c>
      <c r="T56" s="230"/>
      <c r="U56" s="57">
        <f t="shared" si="26"/>
        <v>0</v>
      </c>
      <c r="V56" s="230"/>
      <c r="W56" s="57">
        <f t="shared" si="27"/>
        <v>0</v>
      </c>
      <c r="X56" s="57">
        <f t="shared" si="28"/>
        <v>0</v>
      </c>
      <c r="Y56" s="57">
        <f t="shared" si="29"/>
        <v>0</v>
      </c>
      <c r="Z56" s="58" t="e">
        <f t="shared" si="30"/>
        <v>#DIV/0!</v>
      </c>
      <c r="AA56" s="142"/>
      <c r="AB56" s="231"/>
      <c r="AC56" s="59"/>
      <c r="AD56" s="57">
        <f t="shared" si="31"/>
        <v>0</v>
      </c>
      <c r="AE56" s="141">
        <f t="shared" si="32"/>
        <v>0</v>
      </c>
      <c r="AF56" s="245"/>
      <c r="AG56" s="233"/>
      <c r="AH56" s="234"/>
      <c r="AI56" s="234"/>
      <c r="AJ56" s="235"/>
      <c r="AK56" s="233"/>
      <c r="AL56" s="235"/>
      <c r="AM56" s="236"/>
      <c r="AN56" s="237"/>
      <c r="AO56" s="236"/>
      <c r="AP56" s="236"/>
      <c r="AQ56" s="270"/>
      <c r="AR56" s="289"/>
      <c r="AS56" s="289"/>
      <c r="AT56" s="443"/>
    </row>
    <row r="57" spans="1:46" s="1" customFormat="1" ht="50.1" customHeight="1">
      <c r="A57" s="223" t="s">
        <v>615</v>
      </c>
      <c r="B57" s="224" t="s">
        <v>116</v>
      </c>
      <c r="C57" s="224" t="s">
        <v>117</v>
      </c>
      <c r="D57" s="244" t="s">
        <v>170</v>
      </c>
      <c r="E57" s="244" t="s">
        <v>171</v>
      </c>
      <c r="F57" s="224" t="s">
        <v>305</v>
      </c>
      <c r="G57" s="224" t="s">
        <v>334</v>
      </c>
      <c r="H57" s="225"/>
      <c r="I57" s="225"/>
      <c r="J57" s="225"/>
      <c r="K57" s="226"/>
      <c r="L57" s="227">
        <v>13.5</v>
      </c>
      <c r="M57" s="227" t="s">
        <v>102</v>
      </c>
      <c r="N57" s="228" t="s">
        <v>120</v>
      </c>
      <c r="O57" s="54" t="str">
        <f t="shared" si="22"/>
        <v>1</v>
      </c>
      <c r="P57" s="54" t="str">
        <f t="shared" si="23"/>
        <v>1</v>
      </c>
      <c r="Q57" s="55">
        <f t="shared" si="24"/>
        <v>1</v>
      </c>
      <c r="R57" s="229"/>
      <c r="S57" s="56">
        <f>IF(ISNUMBER(FIND("↑",R57))=TRUE,"↑",IF(ISNUMBER(FIND("↑",#REF!))=TRUE,R57,IF(ISNUMBER(FIND("포함",R57))=TRUE,R57,IFERROR(ROUNDDOWN(R57*$L57*$Q57,-1),0))))</f>
        <v>0</v>
      </c>
      <c r="T57" s="230"/>
      <c r="U57" s="57">
        <f>IF(ISNUMBER(FIND("↑",T57))=TRUE,"↑",IF(ISNUMBER(FIND("↑",#REF!))=TRUE,T57,IF(ISNUMBER(FIND("포함",T57))=TRUE,T57,IFERROR(ROUNDDOWN(T57*$L57*$Q57,-1),0))))</f>
        <v>0</v>
      </c>
      <c r="V57" s="230"/>
      <c r="W57" s="57">
        <f>IF(ISNUMBER(FIND("↑",V57))=TRUE,"↑",IF(ISNUMBER(FIND("↑",#REF!))=TRUE,V57,IF(ISNUMBER(FIND("포함",V57))=TRUE,V57,IFERROR(ROUNDDOWN(V57*$L57*$Q57,-1),0))))</f>
        <v>0</v>
      </c>
      <c r="X57" s="57">
        <f t="shared" si="28"/>
        <v>0</v>
      </c>
      <c r="Y57" s="57">
        <f t="shared" si="29"/>
        <v>0</v>
      </c>
      <c r="Z57" s="58" t="e">
        <f t="shared" si="30"/>
        <v>#DIV/0!</v>
      </c>
      <c r="AA57" s="142"/>
      <c r="AB57" s="231"/>
      <c r="AC57" s="59"/>
      <c r="AD57" s="57">
        <f>IF(ISNUMBER(FIND("↑",R57))=TRUE,"↑",IF(ISNUMBER(FIND("포함",R57))=TRUE,R57,IF(ISNUMBER(FIND("↑",#REF!))=TRUE,"일괄",IFERROR(AVERAGE(R57,T57,V57),0))))</f>
        <v>0</v>
      </c>
      <c r="AE57" s="141">
        <f>IF(ISNUMBER(FIND("↑",R57))=TRUE,"↑",IF(ISNUMBER(FIND("포함",R57))=TRUE,R57,IF(ISNUMBER(FIND("↑",#REF!))=TRUE,IFERROR(ROUNDDOWN(IF(V57="",AVERAGEA(U57,S57),AVERAGEA(S57,U57,W57)),-1),0),IFERROR(ROUNDDOWN(AD57*L57*Q57,-1),0))))</f>
        <v>0</v>
      </c>
      <c r="AF57" s="245"/>
      <c r="AG57" s="233"/>
      <c r="AH57" s="234"/>
      <c r="AI57" s="234"/>
      <c r="AJ57" s="235"/>
      <c r="AK57" s="233"/>
      <c r="AL57" s="235"/>
      <c r="AM57" s="236"/>
      <c r="AN57" s="237"/>
      <c r="AO57" s="236"/>
      <c r="AP57" s="236"/>
      <c r="AQ57" s="270"/>
      <c r="AR57" s="289"/>
      <c r="AS57" s="289"/>
      <c r="AT57" s="443"/>
    </row>
    <row r="58" spans="1:46" s="1" customFormat="1" ht="50.1" customHeight="1">
      <c r="A58" s="223" t="s">
        <v>616</v>
      </c>
      <c r="B58" s="224" t="s">
        <v>116</v>
      </c>
      <c r="C58" s="224" t="s">
        <v>117</v>
      </c>
      <c r="D58" s="244" t="s">
        <v>169</v>
      </c>
      <c r="E58" s="244" t="s">
        <v>169</v>
      </c>
      <c r="F58" s="224" t="s">
        <v>335</v>
      </c>
      <c r="G58" s="224" t="s">
        <v>336</v>
      </c>
      <c r="H58" s="225"/>
      <c r="I58" s="225"/>
      <c r="J58" s="225"/>
      <c r="K58" s="226"/>
      <c r="L58" s="227">
        <v>22</v>
      </c>
      <c r="M58" s="227" t="s">
        <v>247</v>
      </c>
      <c r="N58" s="228" t="s">
        <v>120</v>
      </c>
      <c r="O58" s="54" t="str">
        <f t="shared" si="22"/>
        <v>1</v>
      </c>
      <c r="P58" s="54" t="str">
        <f t="shared" si="23"/>
        <v>1</v>
      </c>
      <c r="Q58" s="55">
        <f t="shared" si="24"/>
        <v>1</v>
      </c>
      <c r="R58" s="229"/>
      <c r="S58" s="56">
        <f t="shared" si="25"/>
        <v>0</v>
      </c>
      <c r="T58" s="230"/>
      <c r="U58" s="57">
        <f t="shared" si="26"/>
        <v>0</v>
      </c>
      <c r="V58" s="230"/>
      <c r="W58" s="57">
        <f t="shared" si="27"/>
        <v>0</v>
      </c>
      <c r="X58" s="57">
        <f t="shared" si="28"/>
        <v>0</v>
      </c>
      <c r="Y58" s="57">
        <f t="shared" si="29"/>
        <v>0</v>
      </c>
      <c r="Z58" s="58" t="e">
        <f t="shared" si="30"/>
        <v>#DIV/0!</v>
      </c>
      <c r="AA58" s="142"/>
      <c r="AB58" s="231"/>
      <c r="AC58" s="59"/>
      <c r="AD58" s="57">
        <f t="shared" si="31"/>
        <v>0</v>
      </c>
      <c r="AE58" s="141">
        <f t="shared" si="32"/>
        <v>0</v>
      </c>
      <c r="AF58" s="245"/>
      <c r="AG58" s="233"/>
      <c r="AH58" s="234"/>
      <c r="AI58" s="234"/>
      <c r="AJ58" s="235"/>
      <c r="AK58" s="233"/>
      <c r="AL58" s="235"/>
      <c r="AM58" s="236"/>
      <c r="AN58" s="237"/>
      <c r="AO58" s="236"/>
      <c r="AP58" s="236"/>
      <c r="AQ58" s="270"/>
      <c r="AR58" s="289"/>
      <c r="AS58" s="289"/>
      <c r="AT58" s="443"/>
    </row>
    <row r="59" spans="1:46" s="1" customFormat="1" ht="50.1" customHeight="1">
      <c r="A59" s="223" t="s">
        <v>617</v>
      </c>
      <c r="B59" s="224" t="s">
        <v>116</v>
      </c>
      <c r="C59" s="224" t="s">
        <v>117</v>
      </c>
      <c r="D59" s="244" t="s">
        <v>170</v>
      </c>
      <c r="E59" s="244" t="s">
        <v>171</v>
      </c>
      <c r="F59" s="224" t="s">
        <v>337</v>
      </c>
      <c r="G59" s="224" t="s">
        <v>338</v>
      </c>
      <c r="H59" s="225"/>
      <c r="I59" s="225"/>
      <c r="J59" s="225"/>
      <c r="K59" s="226"/>
      <c r="L59" s="227">
        <v>30</v>
      </c>
      <c r="M59" s="227" t="s">
        <v>247</v>
      </c>
      <c r="N59" s="228" t="s">
        <v>120</v>
      </c>
      <c r="O59" s="54" t="str">
        <f t="shared" si="22"/>
        <v>1</v>
      </c>
      <c r="P59" s="54" t="str">
        <f t="shared" si="23"/>
        <v>1</v>
      </c>
      <c r="Q59" s="55">
        <f t="shared" si="24"/>
        <v>1</v>
      </c>
      <c r="R59" s="229"/>
      <c r="S59" s="56">
        <f t="shared" si="25"/>
        <v>0</v>
      </c>
      <c r="T59" s="230"/>
      <c r="U59" s="57">
        <f t="shared" si="26"/>
        <v>0</v>
      </c>
      <c r="V59" s="230"/>
      <c r="W59" s="57">
        <f t="shared" si="27"/>
        <v>0</v>
      </c>
      <c r="X59" s="57">
        <f t="shared" si="28"/>
        <v>0</v>
      </c>
      <c r="Y59" s="57">
        <f t="shared" si="29"/>
        <v>0</v>
      </c>
      <c r="Z59" s="58" t="e">
        <f t="shared" si="30"/>
        <v>#DIV/0!</v>
      </c>
      <c r="AA59" s="142"/>
      <c r="AB59" s="231"/>
      <c r="AC59" s="59"/>
      <c r="AD59" s="57">
        <f t="shared" si="31"/>
        <v>0</v>
      </c>
      <c r="AE59" s="141">
        <f t="shared" si="32"/>
        <v>0</v>
      </c>
      <c r="AF59" s="245"/>
      <c r="AG59" s="233"/>
      <c r="AH59" s="234"/>
      <c r="AI59" s="234"/>
      <c r="AJ59" s="235"/>
      <c r="AK59" s="233"/>
      <c r="AL59" s="235"/>
      <c r="AM59" s="236"/>
      <c r="AN59" s="237"/>
      <c r="AO59" s="236"/>
      <c r="AP59" s="236"/>
      <c r="AQ59" s="270"/>
      <c r="AR59" s="289"/>
      <c r="AS59" s="289"/>
      <c r="AT59" s="443"/>
    </row>
    <row r="60" spans="1:46" s="1" customFormat="1" ht="50.1" customHeight="1">
      <c r="A60" s="223" t="s">
        <v>618</v>
      </c>
      <c r="B60" s="224" t="s">
        <v>116</v>
      </c>
      <c r="C60" s="224" t="s">
        <v>117</v>
      </c>
      <c r="D60" s="244" t="s">
        <v>148</v>
      </c>
      <c r="E60" s="244" t="s">
        <v>168</v>
      </c>
      <c r="F60" s="224" t="s">
        <v>339</v>
      </c>
      <c r="G60" s="224" t="s">
        <v>340</v>
      </c>
      <c r="H60" s="225"/>
      <c r="I60" s="225"/>
      <c r="J60" s="225"/>
      <c r="K60" s="226"/>
      <c r="L60" s="227">
        <v>10</v>
      </c>
      <c r="M60" s="227" t="s">
        <v>247</v>
      </c>
      <c r="N60" s="228" t="s">
        <v>120</v>
      </c>
      <c r="O60" s="54" t="str">
        <f t="shared" si="22"/>
        <v>1</v>
      </c>
      <c r="P60" s="54" t="str">
        <f t="shared" si="23"/>
        <v>1</v>
      </c>
      <c r="Q60" s="55">
        <f t="shared" si="24"/>
        <v>1</v>
      </c>
      <c r="R60" s="229"/>
      <c r="S60" s="56">
        <f t="shared" si="25"/>
        <v>0</v>
      </c>
      <c r="T60" s="230"/>
      <c r="U60" s="57">
        <f t="shared" si="26"/>
        <v>0</v>
      </c>
      <c r="V60" s="230"/>
      <c r="W60" s="57">
        <f t="shared" si="27"/>
        <v>0</v>
      </c>
      <c r="X60" s="57">
        <f t="shared" si="28"/>
        <v>0</v>
      </c>
      <c r="Y60" s="57">
        <f t="shared" si="29"/>
        <v>0</v>
      </c>
      <c r="Z60" s="58" t="e">
        <f t="shared" si="30"/>
        <v>#DIV/0!</v>
      </c>
      <c r="AA60" s="142"/>
      <c r="AB60" s="231"/>
      <c r="AC60" s="59"/>
      <c r="AD60" s="57">
        <f t="shared" si="31"/>
        <v>0</v>
      </c>
      <c r="AE60" s="141">
        <f t="shared" si="32"/>
        <v>0</v>
      </c>
      <c r="AF60" s="245"/>
      <c r="AG60" s="233"/>
      <c r="AH60" s="234"/>
      <c r="AI60" s="234"/>
      <c r="AJ60" s="235"/>
      <c r="AK60" s="233"/>
      <c r="AL60" s="235"/>
      <c r="AM60" s="236"/>
      <c r="AN60" s="237"/>
      <c r="AO60" s="236"/>
      <c r="AP60" s="236"/>
      <c r="AQ60" s="270"/>
      <c r="AR60" s="289"/>
      <c r="AS60" s="289"/>
      <c r="AT60" s="443"/>
    </row>
    <row r="61" spans="1:46" s="1" customFormat="1" ht="50.1" customHeight="1">
      <c r="A61" s="253" t="s">
        <v>619</v>
      </c>
      <c r="B61" s="254" t="s">
        <v>116</v>
      </c>
      <c r="C61" s="254" t="s">
        <v>117</v>
      </c>
      <c r="D61" s="255" t="s">
        <v>148</v>
      </c>
      <c r="E61" s="255" t="s">
        <v>168</v>
      </c>
      <c r="F61" s="254" t="s">
        <v>341</v>
      </c>
      <c r="G61" s="224" t="s">
        <v>342</v>
      </c>
      <c r="H61" s="256"/>
      <c r="I61" s="256"/>
      <c r="J61" s="256"/>
      <c r="K61" s="257"/>
      <c r="L61" s="258">
        <v>1</v>
      </c>
      <c r="M61" s="258" t="s">
        <v>112</v>
      </c>
      <c r="N61" s="259" t="s">
        <v>120</v>
      </c>
      <c r="O61" s="132" t="str">
        <f t="shared" si="22"/>
        <v>1</v>
      </c>
      <c r="P61" s="132" t="str">
        <f t="shared" si="23"/>
        <v>1</v>
      </c>
      <c r="Q61" s="133">
        <f t="shared" si="24"/>
        <v>1</v>
      </c>
      <c r="R61" s="260"/>
      <c r="S61" s="134">
        <f t="shared" si="25"/>
        <v>0</v>
      </c>
      <c r="T61" s="261"/>
      <c r="U61" s="135">
        <f t="shared" si="26"/>
        <v>0</v>
      </c>
      <c r="V61" s="261"/>
      <c r="W61" s="135">
        <f t="shared" si="27"/>
        <v>0</v>
      </c>
      <c r="X61" s="135">
        <f t="shared" si="28"/>
        <v>0</v>
      </c>
      <c r="Y61" s="135">
        <f t="shared" si="29"/>
        <v>0</v>
      </c>
      <c r="Z61" s="136" t="e">
        <f t="shared" si="30"/>
        <v>#DIV/0!</v>
      </c>
      <c r="AA61" s="140"/>
      <c r="AB61" s="262"/>
      <c r="AC61" s="221"/>
      <c r="AD61" s="135">
        <f t="shared" si="31"/>
        <v>0</v>
      </c>
      <c r="AE61" s="263">
        <f t="shared" si="32"/>
        <v>0</v>
      </c>
      <c r="AF61" s="245"/>
      <c r="AG61" s="233"/>
      <c r="AH61" s="266"/>
      <c r="AI61" s="266"/>
      <c r="AJ61" s="267"/>
      <c r="AK61" s="265"/>
      <c r="AL61" s="267"/>
      <c r="AM61" s="268"/>
      <c r="AN61" s="269"/>
      <c r="AO61" s="268"/>
      <c r="AP61" s="268"/>
      <c r="AQ61" s="270"/>
      <c r="AR61" s="289"/>
      <c r="AS61" s="289"/>
      <c r="AT61" s="445"/>
    </row>
    <row r="62" spans="1:46" s="1" customFormat="1" ht="50.1" customHeight="1">
      <c r="A62" s="223" t="s">
        <v>620</v>
      </c>
      <c r="B62" s="224" t="s">
        <v>116</v>
      </c>
      <c r="C62" s="224" t="s">
        <v>117</v>
      </c>
      <c r="D62" s="244" t="s">
        <v>148</v>
      </c>
      <c r="E62" s="244" t="s">
        <v>168</v>
      </c>
      <c r="F62" s="224" t="s">
        <v>343</v>
      </c>
      <c r="G62" s="224" t="s">
        <v>342</v>
      </c>
      <c r="H62" s="225"/>
      <c r="I62" s="225"/>
      <c r="J62" s="225"/>
      <c r="K62" s="226"/>
      <c r="L62" s="227">
        <v>1</v>
      </c>
      <c r="M62" s="227" t="s">
        <v>112</v>
      </c>
      <c r="N62" s="228" t="s">
        <v>120</v>
      </c>
      <c r="O62" s="54" t="str">
        <f t="shared" si="22"/>
        <v>1</v>
      </c>
      <c r="P62" s="54" t="str">
        <f t="shared" si="23"/>
        <v>1</v>
      </c>
      <c r="Q62" s="55">
        <f t="shared" si="24"/>
        <v>1</v>
      </c>
      <c r="R62" s="229"/>
      <c r="S62" s="56">
        <f t="shared" si="25"/>
        <v>0</v>
      </c>
      <c r="T62" s="230"/>
      <c r="U62" s="57">
        <f t="shared" si="26"/>
        <v>0</v>
      </c>
      <c r="V62" s="230"/>
      <c r="W62" s="57">
        <f t="shared" si="27"/>
        <v>0</v>
      </c>
      <c r="X62" s="57">
        <f t="shared" si="28"/>
        <v>0</v>
      </c>
      <c r="Y62" s="57">
        <f t="shared" si="29"/>
        <v>0</v>
      </c>
      <c r="Z62" s="58" t="e">
        <f t="shared" si="30"/>
        <v>#DIV/0!</v>
      </c>
      <c r="AA62" s="142"/>
      <c r="AB62" s="231"/>
      <c r="AC62" s="59"/>
      <c r="AD62" s="57">
        <f t="shared" si="31"/>
        <v>0</v>
      </c>
      <c r="AE62" s="141">
        <f t="shared" si="32"/>
        <v>0</v>
      </c>
      <c r="AF62" s="245"/>
      <c r="AG62" s="233"/>
      <c r="AH62" s="234"/>
      <c r="AI62" s="234"/>
      <c r="AJ62" s="235"/>
      <c r="AK62" s="233"/>
      <c r="AL62" s="235"/>
      <c r="AM62" s="236"/>
      <c r="AN62" s="237"/>
      <c r="AO62" s="236"/>
      <c r="AP62" s="236"/>
      <c r="AQ62" s="270"/>
      <c r="AR62" s="289"/>
      <c r="AS62" s="289"/>
      <c r="AT62" s="443"/>
    </row>
    <row r="63" spans="1:46" s="1" customFormat="1" ht="50.1" customHeight="1">
      <c r="A63" s="253" t="s">
        <v>621</v>
      </c>
      <c r="B63" s="254" t="s">
        <v>116</v>
      </c>
      <c r="C63" s="254" t="s">
        <v>117</v>
      </c>
      <c r="D63" s="255" t="s">
        <v>148</v>
      </c>
      <c r="E63" s="255" t="s">
        <v>168</v>
      </c>
      <c r="F63" s="254" t="s">
        <v>344</v>
      </c>
      <c r="G63" s="224" t="s">
        <v>345</v>
      </c>
      <c r="H63" s="256"/>
      <c r="I63" s="256"/>
      <c r="J63" s="256"/>
      <c r="K63" s="257"/>
      <c r="L63" s="258">
        <v>2</v>
      </c>
      <c r="M63" s="258" t="s">
        <v>112</v>
      </c>
      <c r="N63" s="259" t="s">
        <v>120</v>
      </c>
      <c r="O63" s="132" t="str">
        <f t="shared" si="22"/>
        <v>1</v>
      </c>
      <c r="P63" s="132" t="str">
        <f t="shared" si="23"/>
        <v>1</v>
      </c>
      <c r="Q63" s="133">
        <f t="shared" si="24"/>
        <v>1</v>
      </c>
      <c r="R63" s="260"/>
      <c r="S63" s="134">
        <f t="shared" si="25"/>
        <v>0</v>
      </c>
      <c r="T63" s="261"/>
      <c r="U63" s="135">
        <f t="shared" si="26"/>
        <v>0</v>
      </c>
      <c r="V63" s="261"/>
      <c r="W63" s="135">
        <f t="shared" si="27"/>
        <v>0</v>
      </c>
      <c r="X63" s="135">
        <f t="shared" si="28"/>
        <v>0</v>
      </c>
      <c r="Y63" s="135">
        <f t="shared" si="29"/>
        <v>0</v>
      </c>
      <c r="Z63" s="136" t="e">
        <f t="shared" si="30"/>
        <v>#DIV/0!</v>
      </c>
      <c r="AA63" s="140"/>
      <c r="AB63" s="262"/>
      <c r="AC63" s="221"/>
      <c r="AD63" s="135">
        <f t="shared" si="31"/>
        <v>0</v>
      </c>
      <c r="AE63" s="263">
        <f t="shared" si="32"/>
        <v>0</v>
      </c>
      <c r="AF63" s="245"/>
      <c r="AG63" s="233"/>
      <c r="AH63" s="266"/>
      <c r="AI63" s="266"/>
      <c r="AJ63" s="267"/>
      <c r="AK63" s="265"/>
      <c r="AL63" s="267"/>
      <c r="AM63" s="268"/>
      <c r="AN63" s="269"/>
      <c r="AO63" s="268"/>
      <c r="AP63" s="268"/>
      <c r="AQ63" s="270"/>
      <c r="AR63" s="289"/>
      <c r="AS63" s="289"/>
      <c r="AT63" s="445"/>
    </row>
    <row r="64" spans="1:46" s="1" customFormat="1" ht="50.1" customHeight="1">
      <c r="A64" s="253" t="s">
        <v>622</v>
      </c>
      <c r="B64" s="224" t="s">
        <v>116</v>
      </c>
      <c r="C64" s="224" t="s">
        <v>117</v>
      </c>
      <c r="D64" s="244" t="s">
        <v>148</v>
      </c>
      <c r="E64" s="255" t="s">
        <v>168</v>
      </c>
      <c r="F64" s="254" t="s">
        <v>346</v>
      </c>
      <c r="G64" s="224" t="s">
        <v>256</v>
      </c>
      <c r="H64" s="256"/>
      <c r="I64" s="256"/>
      <c r="J64" s="256"/>
      <c r="K64" s="257"/>
      <c r="L64" s="258">
        <v>1</v>
      </c>
      <c r="M64" s="258" t="s">
        <v>112</v>
      </c>
      <c r="N64" s="259" t="s">
        <v>120</v>
      </c>
      <c r="O64" s="132" t="str">
        <f t="shared" si="22"/>
        <v>1</v>
      </c>
      <c r="P64" s="132" t="str">
        <f t="shared" si="23"/>
        <v>1</v>
      </c>
      <c r="Q64" s="133">
        <f t="shared" si="24"/>
        <v>1</v>
      </c>
      <c r="R64" s="260"/>
      <c r="S64" s="134">
        <f t="shared" si="25"/>
        <v>0</v>
      </c>
      <c r="T64" s="261"/>
      <c r="U64" s="135">
        <f t="shared" si="26"/>
        <v>0</v>
      </c>
      <c r="V64" s="261"/>
      <c r="W64" s="135">
        <f t="shared" si="27"/>
        <v>0</v>
      </c>
      <c r="X64" s="135">
        <f t="shared" si="28"/>
        <v>0</v>
      </c>
      <c r="Y64" s="135">
        <f t="shared" si="29"/>
        <v>0</v>
      </c>
      <c r="Z64" s="136" t="e">
        <f t="shared" si="30"/>
        <v>#DIV/0!</v>
      </c>
      <c r="AA64" s="140"/>
      <c r="AB64" s="262"/>
      <c r="AC64" s="221"/>
      <c r="AD64" s="135">
        <f t="shared" si="31"/>
        <v>0</v>
      </c>
      <c r="AE64" s="263">
        <f t="shared" si="32"/>
        <v>0</v>
      </c>
      <c r="AF64" s="245"/>
      <c r="AG64" s="233"/>
      <c r="AH64" s="266"/>
      <c r="AI64" s="266"/>
      <c r="AJ64" s="267"/>
      <c r="AK64" s="265"/>
      <c r="AL64" s="267"/>
      <c r="AM64" s="268"/>
      <c r="AN64" s="269"/>
      <c r="AO64" s="268"/>
      <c r="AP64" s="268"/>
      <c r="AQ64" s="270"/>
      <c r="AR64" s="289"/>
      <c r="AS64" s="289"/>
      <c r="AT64" s="445"/>
    </row>
    <row r="65" spans="1:46" s="1" customFormat="1" ht="50.1" customHeight="1">
      <c r="A65" s="253" t="s">
        <v>623</v>
      </c>
      <c r="B65" s="224" t="s">
        <v>116</v>
      </c>
      <c r="C65" s="224" t="s">
        <v>117</v>
      </c>
      <c r="D65" s="244" t="s">
        <v>148</v>
      </c>
      <c r="E65" s="255" t="s">
        <v>168</v>
      </c>
      <c r="F65" s="254" t="s">
        <v>347</v>
      </c>
      <c r="G65" s="224" t="s">
        <v>317</v>
      </c>
      <c r="H65" s="256"/>
      <c r="I65" s="256"/>
      <c r="J65" s="256"/>
      <c r="K65" s="257"/>
      <c r="L65" s="258">
        <v>2</v>
      </c>
      <c r="M65" s="258" t="s">
        <v>112</v>
      </c>
      <c r="N65" s="259" t="s">
        <v>120</v>
      </c>
      <c r="O65" s="132" t="str">
        <f t="shared" si="22"/>
        <v>1</v>
      </c>
      <c r="P65" s="132" t="str">
        <f t="shared" si="23"/>
        <v>1</v>
      </c>
      <c r="Q65" s="133">
        <f t="shared" si="24"/>
        <v>1</v>
      </c>
      <c r="R65" s="260"/>
      <c r="S65" s="134">
        <f>IF(ISNUMBER(FIND("↑",R65))=TRUE,"↑",IF(ISNUMBER(FIND("↑",#REF!))=TRUE,R65,IF(ISNUMBER(FIND("포함",R65))=TRUE,R65,IFERROR(ROUNDDOWN(R65*$L65*$Q65,-1),0))))</f>
        <v>0</v>
      </c>
      <c r="T65" s="261"/>
      <c r="U65" s="135">
        <f>IF(ISNUMBER(FIND("↑",T65))=TRUE,"↑",IF(ISNUMBER(FIND("↑",#REF!))=TRUE,T65,IF(ISNUMBER(FIND("포함",T65))=TRUE,T65,IFERROR(ROUNDDOWN(T65*$L65*$Q65,-1),0))))</f>
        <v>0</v>
      </c>
      <c r="V65" s="261"/>
      <c r="W65" s="135">
        <f>IF(ISNUMBER(FIND("↑",V65))=TRUE,"↑",IF(ISNUMBER(FIND("↑",#REF!))=TRUE,V65,IF(ISNUMBER(FIND("포함",V65))=TRUE,V65,IFERROR(ROUNDDOWN(V65*$L65*$Q65,-1),0))))</f>
        <v>0</v>
      </c>
      <c r="X65" s="135">
        <f t="shared" si="28"/>
        <v>0</v>
      </c>
      <c r="Y65" s="135">
        <f t="shared" si="29"/>
        <v>0</v>
      </c>
      <c r="Z65" s="136" t="e">
        <f t="shared" si="30"/>
        <v>#DIV/0!</v>
      </c>
      <c r="AA65" s="140"/>
      <c r="AB65" s="262"/>
      <c r="AC65" s="221"/>
      <c r="AD65" s="135">
        <f>IF(ISNUMBER(FIND("↑",R65))=TRUE,"↑",IF(ISNUMBER(FIND("포함",R65))=TRUE,R65,IF(ISNUMBER(FIND("↑",#REF!))=TRUE,"일괄",IFERROR(AVERAGE(R65,T65,V65),0))))</f>
        <v>0</v>
      </c>
      <c r="AE65" s="263">
        <f>IF(ISNUMBER(FIND("↑",R65))=TRUE,"↑",IF(ISNUMBER(FIND("포함",R65))=TRUE,R65,IF(ISNUMBER(FIND("↑",#REF!))=TRUE,IFERROR(ROUNDDOWN(IF(V65="",AVERAGEA(U65,S65),AVERAGEA(S65,U65,W65)),-1),0),IFERROR(ROUNDDOWN(AD65*L65*Q65,-1),0))))</f>
        <v>0</v>
      </c>
      <c r="AF65" s="245"/>
      <c r="AG65" s="233"/>
      <c r="AH65" s="266"/>
      <c r="AI65" s="266"/>
      <c r="AJ65" s="267"/>
      <c r="AK65" s="265"/>
      <c r="AL65" s="267"/>
      <c r="AM65" s="268"/>
      <c r="AN65" s="269"/>
      <c r="AO65" s="268"/>
      <c r="AP65" s="268"/>
      <c r="AQ65" s="270"/>
      <c r="AR65" s="289"/>
      <c r="AS65" s="289"/>
      <c r="AT65" s="445"/>
    </row>
    <row r="66" spans="1:46" ht="50.1" customHeight="1">
      <c r="A66" s="223" t="s">
        <v>624</v>
      </c>
      <c r="B66" s="224" t="s">
        <v>116</v>
      </c>
      <c r="C66" s="224" t="s">
        <v>117</v>
      </c>
      <c r="D66" s="223" t="s">
        <v>148</v>
      </c>
      <c r="E66" s="223" t="s">
        <v>168</v>
      </c>
      <c r="F66" s="224" t="s">
        <v>348</v>
      </c>
      <c r="G66" s="224" t="s">
        <v>349</v>
      </c>
      <c r="H66" s="243"/>
      <c r="I66" s="243"/>
      <c r="J66" s="243"/>
      <c r="K66" s="226"/>
      <c r="L66" s="227">
        <v>1</v>
      </c>
      <c r="M66" s="227" t="s">
        <v>112</v>
      </c>
      <c r="N66" s="228" t="s">
        <v>120</v>
      </c>
      <c r="O66" s="54" t="str">
        <f t="shared" ref="O66:O128" si="33">IF(N66="1","1",LEFT(N66,FIND("/",N66)-1))</f>
        <v>1</v>
      </c>
      <c r="P66" s="54" t="str">
        <f t="shared" ref="P66:P128" si="34">IF(N66="1","1",RIGHT(N66,LEN(N66)-FIND("/",N66)))</f>
        <v>1</v>
      </c>
      <c r="Q66" s="55">
        <f t="shared" ref="Q66:Q128" si="35">O66/P66</f>
        <v>1</v>
      </c>
      <c r="R66" s="229"/>
      <c r="S66" s="56">
        <f t="shared" ref="S66:S81" si="36">IF(ISNUMBER(FIND("↑",R66))=TRUE,"↑",IF(ISNUMBER(FIND("↑",R67))=TRUE,R66,IF(ISNUMBER(FIND("포함",R66))=TRUE,R66,IFERROR(ROUNDDOWN(R66*$L66*$Q66,-1),0))))</f>
        <v>0</v>
      </c>
      <c r="T66" s="229"/>
      <c r="U66" s="57">
        <f t="shared" ref="U66:U81" si="37">IF(ISNUMBER(FIND("↑",T66))=TRUE,"↑",IF(ISNUMBER(FIND("↑",T67))=TRUE,T66,IF(ISNUMBER(FIND("포함",T66))=TRUE,T66,IFERROR(ROUNDDOWN(T66*$L66*$Q66,-1),0))))</f>
        <v>0</v>
      </c>
      <c r="V66" s="230"/>
      <c r="W66" s="57">
        <f t="shared" ref="W66:W81" si="38">IF(ISNUMBER(FIND("↑",V66))=TRUE,"↑",IF(ISNUMBER(FIND("↑",V67))=TRUE,V66,IF(ISNUMBER(FIND("포함",V66))=TRUE,V66,IFERROR(ROUNDDOWN(V66*$L66*$Q66,-1),0))))</f>
        <v>0</v>
      </c>
      <c r="X66" s="57">
        <f t="shared" ref="X66:X128" si="39">MAX(R66,T66,V66)</f>
        <v>0</v>
      </c>
      <c r="Y66" s="57">
        <f t="shared" ref="Y66:Y128" si="40">MIN(R66,T66,V66)</f>
        <v>0</v>
      </c>
      <c r="Z66" s="58" t="e">
        <f t="shared" ref="Z66:Z128" si="41">X66/Y66</f>
        <v>#DIV/0!</v>
      </c>
      <c r="AA66" s="142"/>
      <c r="AB66" s="231"/>
      <c r="AC66" s="59"/>
      <c r="AD66" s="57">
        <f t="shared" ref="AD66:AD81" si="42">IF(ISNUMBER(FIND("↑",R66))=TRUE,"↑",IF(ISNUMBER(FIND("포함",R66))=TRUE,R66,IF(ISNUMBER(FIND("↑",R67))=TRUE,"일괄",IFERROR(AVERAGE(R66,T66,V66),0))))</f>
        <v>0</v>
      </c>
      <c r="AE66" s="141">
        <f t="shared" ref="AE66:AE81" si="43">IF(ISNUMBER(FIND("↑",R66))=TRUE,"↑",IF(ISNUMBER(FIND("포함",R66))=TRUE,R66,IF(ISNUMBER(FIND("↑",R67))=TRUE,IFERROR(ROUNDDOWN(IF(V66="",AVERAGEA(U66,S66),AVERAGEA(S66,U66,W66)),-1),0),IFERROR(ROUNDDOWN(AD66*L66*Q66,-1),0))))</f>
        <v>0</v>
      </c>
      <c r="AF66" s="245"/>
      <c r="AG66" s="233"/>
      <c r="AH66" s="234"/>
      <c r="AI66" s="234"/>
      <c r="AJ66" s="235"/>
      <c r="AK66" s="233"/>
      <c r="AL66" s="235"/>
      <c r="AM66" s="236"/>
      <c r="AN66" s="237"/>
      <c r="AO66" s="236"/>
      <c r="AP66" s="236"/>
      <c r="AQ66" s="270"/>
      <c r="AR66" s="289"/>
      <c r="AS66" s="289"/>
      <c r="AT66" s="443"/>
    </row>
    <row r="67" spans="1:46" s="1" customFormat="1" ht="50.1" customHeight="1">
      <c r="A67" s="223" t="s">
        <v>625</v>
      </c>
      <c r="B67" s="224" t="s">
        <v>116</v>
      </c>
      <c r="C67" s="224" t="s">
        <v>117</v>
      </c>
      <c r="D67" s="223" t="s">
        <v>148</v>
      </c>
      <c r="E67" s="244" t="s">
        <v>168</v>
      </c>
      <c r="F67" s="224" t="s">
        <v>350</v>
      </c>
      <c r="G67" s="224" t="s">
        <v>351</v>
      </c>
      <c r="H67" s="239"/>
      <c r="I67" s="239"/>
      <c r="J67" s="239"/>
      <c r="K67" s="241"/>
      <c r="L67" s="227">
        <v>3</v>
      </c>
      <c r="M67" s="227" t="s">
        <v>112</v>
      </c>
      <c r="N67" s="228" t="s">
        <v>120</v>
      </c>
      <c r="O67" s="54" t="str">
        <f t="shared" si="33"/>
        <v>1</v>
      </c>
      <c r="P67" s="54" t="str">
        <f t="shared" si="34"/>
        <v>1</v>
      </c>
      <c r="Q67" s="55">
        <f t="shared" si="35"/>
        <v>1</v>
      </c>
      <c r="R67" s="229"/>
      <c r="S67" s="56">
        <f t="shared" si="36"/>
        <v>0</v>
      </c>
      <c r="T67" s="230"/>
      <c r="U67" s="57">
        <f t="shared" si="37"/>
        <v>0</v>
      </c>
      <c r="V67" s="230"/>
      <c r="W67" s="57">
        <f t="shared" si="38"/>
        <v>0</v>
      </c>
      <c r="X67" s="57">
        <f t="shared" si="39"/>
        <v>0</v>
      </c>
      <c r="Y67" s="57">
        <f t="shared" si="40"/>
        <v>0</v>
      </c>
      <c r="Z67" s="58" t="e">
        <f t="shared" si="41"/>
        <v>#DIV/0!</v>
      </c>
      <c r="AA67" s="142"/>
      <c r="AB67" s="231"/>
      <c r="AC67" s="59"/>
      <c r="AD67" s="57">
        <f t="shared" si="42"/>
        <v>0</v>
      </c>
      <c r="AE67" s="141">
        <f t="shared" si="43"/>
        <v>0</v>
      </c>
      <c r="AF67" s="245"/>
      <c r="AG67" s="233"/>
      <c r="AH67" s="234"/>
      <c r="AI67" s="234"/>
      <c r="AJ67" s="235"/>
      <c r="AK67" s="233"/>
      <c r="AL67" s="235"/>
      <c r="AM67" s="236"/>
      <c r="AN67" s="237"/>
      <c r="AO67" s="236"/>
      <c r="AP67" s="236"/>
      <c r="AQ67" s="270"/>
      <c r="AR67" s="289"/>
      <c r="AS67" s="289"/>
      <c r="AT67" s="443"/>
    </row>
    <row r="68" spans="1:46" s="1" customFormat="1" ht="50.1" customHeight="1">
      <c r="A68" s="223" t="s">
        <v>626</v>
      </c>
      <c r="B68" s="224" t="s">
        <v>116</v>
      </c>
      <c r="C68" s="224" t="s">
        <v>117</v>
      </c>
      <c r="D68" s="244" t="s">
        <v>148</v>
      </c>
      <c r="E68" s="244" t="s">
        <v>168</v>
      </c>
      <c r="F68" s="224" t="s">
        <v>352</v>
      </c>
      <c r="G68" s="224" t="s">
        <v>272</v>
      </c>
      <c r="H68" s="239"/>
      <c r="I68" s="239"/>
      <c r="J68" s="239"/>
      <c r="K68" s="241"/>
      <c r="L68" s="227">
        <v>1</v>
      </c>
      <c r="M68" s="227" t="s">
        <v>112</v>
      </c>
      <c r="N68" s="228" t="s">
        <v>120</v>
      </c>
      <c r="O68" s="54" t="str">
        <f t="shared" si="33"/>
        <v>1</v>
      </c>
      <c r="P68" s="54" t="str">
        <f t="shared" si="34"/>
        <v>1</v>
      </c>
      <c r="Q68" s="55">
        <f t="shared" si="35"/>
        <v>1</v>
      </c>
      <c r="R68" s="229"/>
      <c r="S68" s="56">
        <f t="shared" si="36"/>
        <v>0</v>
      </c>
      <c r="T68" s="230"/>
      <c r="U68" s="57">
        <f t="shared" si="37"/>
        <v>0</v>
      </c>
      <c r="V68" s="230"/>
      <c r="W68" s="57">
        <f t="shared" si="38"/>
        <v>0</v>
      </c>
      <c r="X68" s="57">
        <f t="shared" si="39"/>
        <v>0</v>
      </c>
      <c r="Y68" s="57">
        <f t="shared" si="40"/>
        <v>0</v>
      </c>
      <c r="Z68" s="58" t="e">
        <f t="shared" si="41"/>
        <v>#DIV/0!</v>
      </c>
      <c r="AA68" s="142"/>
      <c r="AB68" s="231"/>
      <c r="AC68" s="59"/>
      <c r="AD68" s="57">
        <f t="shared" si="42"/>
        <v>0</v>
      </c>
      <c r="AE68" s="141">
        <f t="shared" si="43"/>
        <v>0</v>
      </c>
      <c r="AF68" s="245"/>
      <c r="AG68" s="233"/>
      <c r="AH68" s="234"/>
      <c r="AI68" s="234"/>
      <c r="AJ68" s="235"/>
      <c r="AK68" s="233"/>
      <c r="AL68" s="235"/>
      <c r="AM68" s="236"/>
      <c r="AN68" s="237"/>
      <c r="AO68" s="236"/>
      <c r="AP68" s="236"/>
      <c r="AQ68" s="270"/>
      <c r="AR68" s="289"/>
      <c r="AS68" s="289"/>
      <c r="AT68" s="443"/>
    </row>
    <row r="69" spans="1:46" s="1" customFormat="1" ht="50.1" customHeight="1">
      <c r="A69" s="223" t="s">
        <v>627</v>
      </c>
      <c r="B69" s="224" t="s">
        <v>116</v>
      </c>
      <c r="C69" s="224" t="s">
        <v>117</v>
      </c>
      <c r="D69" s="223" t="s">
        <v>148</v>
      </c>
      <c r="E69" s="246" t="s">
        <v>168</v>
      </c>
      <c r="F69" s="224" t="s">
        <v>353</v>
      </c>
      <c r="G69" s="224" t="s">
        <v>354</v>
      </c>
      <c r="H69" s="239"/>
      <c r="I69" s="239"/>
      <c r="J69" s="239"/>
      <c r="K69" s="226"/>
      <c r="L69" s="227">
        <v>1</v>
      </c>
      <c r="M69" s="227" t="s">
        <v>112</v>
      </c>
      <c r="N69" s="228" t="s">
        <v>120</v>
      </c>
      <c r="O69" s="54" t="str">
        <f t="shared" si="33"/>
        <v>1</v>
      </c>
      <c r="P69" s="54" t="str">
        <f t="shared" si="34"/>
        <v>1</v>
      </c>
      <c r="Q69" s="55">
        <f t="shared" si="35"/>
        <v>1</v>
      </c>
      <c r="R69" s="229"/>
      <c r="S69" s="56">
        <f t="shared" si="36"/>
        <v>0</v>
      </c>
      <c r="T69" s="230"/>
      <c r="U69" s="57">
        <f t="shared" si="37"/>
        <v>0</v>
      </c>
      <c r="V69" s="230"/>
      <c r="W69" s="57">
        <f t="shared" si="38"/>
        <v>0</v>
      </c>
      <c r="X69" s="57">
        <f t="shared" si="39"/>
        <v>0</v>
      </c>
      <c r="Y69" s="57">
        <f t="shared" si="40"/>
        <v>0</v>
      </c>
      <c r="Z69" s="58" t="e">
        <f t="shared" si="41"/>
        <v>#DIV/0!</v>
      </c>
      <c r="AA69" s="142"/>
      <c r="AB69" s="231"/>
      <c r="AC69" s="59"/>
      <c r="AD69" s="57">
        <f t="shared" si="42"/>
        <v>0</v>
      </c>
      <c r="AE69" s="141">
        <f t="shared" si="43"/>
        <v>0</v>
      </c>
      <c r="AF69" s="245"/>
      <c r="AG69" s="233"/>
      <c r="AH69" s="234"/>
      <c r="AI69" s="234"/>
      <c r="AJ69" s="235"/>
      <c r="AK69" s="233"/>
      <c r="AL69" s="235"/>
      <c r="AM69" s="236"/>
      <c r="AN69" s="237"/>
      <c r="AO69" s="236"/>
      <c r="AP69" s="236"/>
      <c r="AQ69" s="270"/>
      <c r="AR69" s="289"/>
      <c r="AS69" s="289"/>
      <c r="AT69" s="443"/>
    </row>
    <row r="70" spans="1:46" s="1" customFormat="1" ht="50.1" customHeight="1">
      <c r="A70" s="223" t="s">
        <v>628</v>
      </c>
      <c r="B70" s="224" t="s">
        <v>116</v>
      </c>
      <c r="C70" s="224" t="s">
        <v>117</v>
      </c>
      <c r="D70" s="246" t="s">
        <v>148</v>
      </c>
      <c r="E70" s="246" t="s">
        <v>168</v>
      </c>
      <c r="F70" s="224" t="s">
        <v>255</v>
      </c>
      <c r="G70" s="224" t="s">
        <v>354</v>
      </c>
      <c r="H70" s="239"/>
      <c r="I70" s="239"/>
      <c r="J70" s="239"/>
      <c r="K70" s="226"/>
      <c r="L70" s="227">
        <v>1</v>
      </c>
      <c r="M70" s="227" t="s">
        <v>112</v>
      </c>
      <c r="N70" s="228" t="s">
        <v>120</v>
      </c>
      <c r="O70" s="54" t="str">
        <f t="shared" si="33"/>
        <v>1</v>
      </c>
      <c r="P70" s="54" t="str">
        <f t="shared" si="34"/>
        <v>1</v>
      </c>
      <c r="Q70" s="55">
        <f t="shared" si="35"/>
        <v>1</v>
      </c>
      <c r="R70" s="229"/>
      <c r="S70" s="56">
        <f t="shared" si="36"/>
        <v>0</v>
      </c>
      <c r="T70" s="230"/>
      <c r="U70" s="57">
        <f t="shared" si="37"/>
        <v>0</v>
      </c>
      <c r="V70" s="230"/>
      <c r="W70" s="57">
        <f t="shared" si="38"/>
        <v>0</v>
      </c>
      <c r="X70" s="57">
        <f t="shared" si="39"/>
        <v>0</v>
      </c>
      <c r="Y70" s="57">
        <f t="shared" si="40"/>
        <v>0</v>
      </c>
      <c r="Z70" s="58" t="e">
        <f t="shared" si="41"/>
        <v>#DIV/0!</v>
      </c>
      <c r="AA70" s="142"/>
      <c r="AB70" s="231"/>
      <c r="AC70" s="59"/>
      <c r="AD70" s="57">
        <f t="shared" si="42"/>
        <v>0</v>
      </c>
      <c r="AE70" s="141">
        <f t="shared" si="43"/>
        <v>0</v>
      </c>
      <c r="AF70" s="245"/>
      <c r="AG70" s="233"/>
      <c r="AH70" s="234"/>
      <c r="AI70" s="234"/>
      <c r="AJ70" s="235"/>
      <c r="AK70" s="233"/>
      <c r="AL70" s="235"/>
      <c r="AM70" s="236"/>
      <c r="AN70" s="237"/>
      <c r="AO70" s="236"/>
      <c r="AP70" s="236"/>
      <c r="AQ70" s="270"/>
      <c r="AR70" s="289"/>
      <c r="AS70" s="289"/>
      <c r="AT70" s="443"/>
    </row>
    <row r="71" spans="1:46" s="1" customFormat="1" ht="50.1" customHeight="1">
      <c r="A71" s="223" t="s">
        <v>629</v>
      </c>
      <c r="B71" s="224" t="s">
        <v>116</v>
      </c>
      <c r="C71" s="224" t="s">
        <v>117</v>
      </c>
      <c r="D71" s="223" t="s">
        <v>148</v>
      </c>
      <c r="E71" s="246" t="s">
        <v>168</v>
      </c>
      <c r="F71" s="224" t="s">
        <v>257</v>
      </c>
      <c r="G71" s="224" t="s">
        <v>331</v>
      </c>
      <c r="H71" s="239"/>
      <c r="I71" s="239"/>
      <c r="J71" s="239"/>
      <c r="K71" s="226"/>
      <c r="L71" s="227">
        <v>1</v>
      </c>
      <c r="M71" s="227" t="s">
        <v>112</v>
      </c>
      <c r="N71" s="228" t="s">
        <v>120</v>
      </c>
      <c r="O71" s="54" t="str">
        <f t="shared" si="33"/>
        <v>1</v>
      </c>
      <c r="P71" s="54" t="str">
        <f t="shared" si="34"/>
        <v>1</v>
      </c>
      <c r="Q71" s="55">
        <f t="shared" si="35"/>
        <v>1</v>
      </c>
      <c r="R71" s="229"/>
      <c r="S71" s="56">
        <f t="shared" si="36"/>
        <v>0</v>
      </c>
      <c r="T71" s="230"/>
      <c r="U71" s="57">
        <f t="shared" si="37"/>
        <v>0</v>
      </c>
      <c r="V71" s="230"/>
      <c r="W71" s="57">
        <f t="shared" si="38"/>
        <v>0</v>
      </c>
      <c r="X71" s="57">
        <f t="shared" si="39"/>
        <v>0</v>
      </c>
      <c r="Y71" s="57">
        <f t="shared" si="40"/>
        <v>0</v>
      </c>
      <c r="Z71" s="58" t="e">
        <f t="shared" si="41"/>
        <v>#DIV/0!</v>
      </c>
      <c r="AA71" s="142"/>
      <c r="AB71" s="231"/>
      <c r="AC71" s="59"/>
      <c r="AD71" s="57">
        <f t="shared" si="42"/>
        <v>0</v>
      </c>
      <c r="AE71" s="141">
        <f t="shared" si="43"/>
        <v>0</v>
      </c>
      <c r="AF71" s="245"/>
      <c r="AG71" s="233"/>
      <c r="AH71" s="234"/>
      <c r="AI71" s="234"/>
      <c r="AJ71" s="235"/>
      <c r="AK71" s="233"/>
      <c r="AL71" s="235"/>
      <c r="AM71" s="236"/>
      <c r="AN71" s="237"/>
      <c r="AO71" s="236"/>
      <c r="AP71" s="236"/>
      <c r="AQ71" s="270"/>
      <c r="AR71" s="289"/>
      <c r="AS71" s="289"/>
      <c r="AT71" s="443"/>
    </row>
    <row r="72" spans="1:46" s="1" customFormat="1" ht="50.1" customHeight="1">
      <c r="A72" s="223" t="s">
        <v>630</v>
      </c>
      <c r="B72" s="224" t="s">
        <v>116</v>
      </c>
      <c r="C72" s="224" t="s">
        <v>117</v>
      </c>
      <c r="D72" s="246" t="s">
        <v>170</v>
      </c>
      <c r="E72" s="246" t="s">
        <v>171</v>
      </c>
      <c r="F72" s="224" t="s">
        <v>265</v>
      </c>
      <c r="G72" s="224" t="s">
        <v>355</v>
      </c>
      <c r="H72" s="239"/>
      <c r="I72" s="239"/>
      <c r="J72" s="239"/>
      <c r="K72" s="226"/>
      <c r="L72" s="227">
        <v>1</v>
      </c>
      <c r="M72" s="227" t="s">
        <v>112</v>
      </c>
      <c r="N72" s="228" t="s">
        <v>120</v>
      </c>
      <c r="O72" s="54" t="str">
        <f t="shared" si="33"/>
        <v>1</v>
      </c>
      <c r="P72" s="54" t="str">
        <f t="shared" si="34"/>
        <v>1</v>
      </c>
      <c r="Q72" s="55">
        <f t="shared" si="35"/>
        <v>1</v>
      </c>
      <c r="R72" s="229"/>
      <c r="S72" s="56">
        <f t="shared" si="36"/>
        <v>0</v>
      </c>
      <c r="T72" s="230"/>
      <c r="U72" s="57">
        <f t="shared" si="37"/>
        <v>0</v>
      </c>
      <c r="V72" s="230"/>
      <c r="W72" s="57">
        <f t="shared" si="38"/>
        <v>0</v>
      </c>
      <c r="X72" s="57">
        <f t="shared" si="39"/>
        <v>0</v>
      </c>
      <c r="Y72" s="57">
        <f t="shared" si="40"/>
        <v>0</v>
      </c>
      <c r="Z72" s="58" t="e">
        <f t="shared" si="41"/>
        <v>#DIV/0!</v>
      </c>
      <c r="AA72" s="142"/>
      <c r="AB72" s="231"/>
      <c r="AC72" s="59"/>
      <c r="AD72" s="57">
        <f t="shared" si="42"/>
        <v>0</v>
      </c>
      <c r="AE72" s="141">
        <f t="shared" si="43"/>
        <v>0</v>
      </c>
      <c r="AF72" s="245"/>
      <c r="AG72" s="233"/>
      <c r="AH72" s="234"/>
      <c r="AI72" s="234"/>
      <c r="AJ72" s="235"/>
      <c r="AK72" s="233"/>
      <c r="AL72" s="235"/>
      <c r="AM72" s="236"/>
      <c r="AN72" s="237"/>
      <c r="AO72" s="236"/>
      <c r="AP72" s="236"/>
      <c r="AQ72" s="270"/>
      <c r="AR72" s="289"/>
      <c r="AS72" s="289"/>
      <c r="AT72" s="443"/>
    </row>
    <row r="73" spans="1:46" s="1" customFormat="1" ht="50.1" customHeight="1">
      <c r="A73" s="223" t="s">
        <v>631</v>
      </c>
      <c r="B73" s="224" t="s">
        <v>116</v>
      </c>
      <c r="C73" s="224" t="s">
        <v>117</v>
      </c>
      <c r="D73" s="223" t="s">
        <v>170</v>
      </c>
      <c r="E73" s="246" t="s">
        <v>171</v>
      </c>
      <c r="F73" s="224" t="s">
        <v>356</v>
      </c>
      <c r="G73" s="224" t="s">
        <v>357</v>
      </c>
      <c r="H73" s="239"/>
      <c r="I73" s="239"/>
      <c r="J73" s="239"/>
      <c r="K73" s="226"/>
      <c r="L73" s="227">
        <v>7</v>
      </c>
      <c r="M73" s="227" t="s">
        <v>112</v>
      </c>
      <c r="N73" s="228" t="s">
        <v>120</v>
      </c>
      <c r="O73" s="54" t="str">
        <f t="shared" si="33"/>
        <v>1</v>
      </c>
      <c r="P73" s="54" t="str">
        <f t="shared" si="34"/>
        <v>1</v>
      </c>
      <c r="Q73" s="55">
        <f t="shared" si="35"/>
        <v>1</v>
      </c>
      <c r="R73" s="229"/>
      <c r="S73" s="56">
        <f t="shared" si="36"/>
        <v>0</v>
      </c>
      <c r="T73" s="230"/>
      <c r="U73" s="57">
        <f t="shared" si="37"/>
        <v>0</v>
      </c>
      <c r="V73" s="230"/>
      <c r="W73" s="57">
        <f t="shared" si="38"/>
        <v>0</v>
      </c>
      <c r="X73" s="57">
        <f t="shared" si="39"/>
        <v>0</v>
      </c>
      <c r="Y73" s="57">
        <f t="shared" si="40"/>
        <v>0</v>
      </c>
      <c r="Z73" s="58" t="e">
        <f t="shared" si="41"/>
        <v>#DIV/0!</v>
      </c>
      <c r="AA73" s="142"/>
      <c r="AB73" s="231"/>
      <c r="AC73" s="59"/>
      <c r="AD73" s="57">
        <f t="shared" si="42"/>
        <v>0</v>
      </c>
      <c r="AE73" s="141">
        <f t="shared" si="43"/>
        <v>0</v>
      </c>
      <c r="AF73" s="245"/>
      <c r="AG73" s="233"/>
      <c r="AH73" s="234"/>
      <c r="AI73" s="234"/>
      <c r="AJ73" s="235"/>
      <c r="AK73" s="233"/>
      <c r="AL73" s="235"/>
      <c r="AM73" s="236"/>
      <c r="AN73" s="237"/>
      <c r="AO73" s="236"/>
      <c r="AP73" s="236"/>
      <c r="AQ73" s="270"/>
      <c r="AR73" s="289"/>
      <c r="AS73" s="289"/>
      <c r="AT73" s="443"/>
    </row>
    <row r="74" spans="1:46" s="1" customFormat="1" ht="50.1" customHeight="1">
      <c r="A74" s="223" t="s">
        <v>632</v>
      </c>
      <c r="B74" s="224" t="s">
        <v>116</v>
      </c>
      <c r="C74" s="224" t="s">
        <v>117</v>
      </c>
      <c r="D74" s="246" t="s">
        <v>170</v>
      </c>
      <c r="E74" s="246" t="s">
        <v>171</v>
      </c>
      <c r="F74" s="224" t="s">
        <v>290</v>
      </c>
      <c r="G74" s="224" t="s">
        <v>354</v>
      </c>
      <c r="H74" s="239"/>
      <c r="I74" s="239"/>
      <c r="J74" s="239"/>
      <c r="K74" s="226"/>
      <c r="L74" s="227">
        <v>5</v>
      </c>
      <c r="M74" s="227" t="s">
        <v>277</v>
      </c>
      <c r="N74" s="228" t="s">
        <v>120</v>
      </c>
      <c r="O74" s="54" t="str">
        <f t="shared" si="33"/>
        <v>1</v>
      </c>
      <c r="P74" s="54" t="str">
        <f t="shared" si="34"/>
        <v>1</v>
      </c>
      <c r="Q74" s="55">
        <f t="shared" si="35"/>
        <v>1</v>
      </c>
      <c r="R74" s="229"/>
      <c r="S74" s="56">
        <f>IF(ISNUMBER(FIND("↑",R74))=TRUE,"↑",IF(ISNUMBER(FIND("↑",#REF!))=TRUE,R74,IF(ISNUMBER(FIND("포함",R74))=TRUE,R74,IFERROR(ROUNDDOWN(R74*$L74*$Q74,-1),0))))</f>
        <v>0</v>
      </c>
      <c r="T74" s="230"/>
      <c r="U74" s="57">
        <f>IF(ISNUMBER(FIND("↑",T74))=TRUE,"↑",IF(ISNUMBER(FIND("↑",#REF!))=TRUE,T74,IF(ISNUMBER(FIND("포함",T74))=TRUE,T74,IFERROR(ROUNDDOWN(T74*$L74*$Q74,-1),0))))</f>
        <v>0</v>
      </c>
      <c r="V74" s="230"/>
      <c r="W74" s="57">
        <f>IF(ISNUMBER(FIND("↑",V74))=TRUE,"↑",IF(ISNUMBER(FIND("↑",#REF!))=TRUE,V74,IF(ISNUMBER(FIND("포함",V74))=TRUE,V74,IFERROR(ROUNDDOWN(V74*$L74*$Q74,-1),0))))</f>
        <v>0</v>
      </c>
      <c r="X74" s="57">
        <f t="shared" si="39"/>
        <v>0</v>
      </c>
      <c r="Y74" s="57">
        <f t="shared" si="40"/>
        <v>0</v>
      </c>
      <c r="Z74" s="58" t="e">
        <f t="shared" si="41"/>
        <v>#DIV/0!</v>
      </c>
      <c r="AA74" s="142"/>
      <c r="AB74" s="231"/>
      <c r="AC74" s="59"/>
      <c r="AD74" s="57">
        <f>IF(ISNUMBER(FIND("↑",R74))=TRUE,"↑",IF(ISNUMBER(FIND("포함",R74))=TRUE,R74,IF(ISNUMBER(FIND("↑",#REF!))=TRUE,"일괄",IFERROR(AVERAGE(R74,T74,V74),0))))</f>
        <v>0</v>
      </c>
      <c r="AE74" s="141">
        <f>IF(ISNUMBER(FIND("↑",R74))=TRUE,"↑",IF(ISNUMBER(FIND("포함",R74))=TRUE,R74,IF(ISNUMBER(FIND("↑",#REF!))=TRUE,IFERROR(ROUNDDOWN(IF(V74="",AVERAGEA(U74,S74),AVERAGEA(S74,U74,W74)),-1),0),IFERROR(ROUNDDOWN(AD74*L74*Q74,-1),0))))</f>
        <v>0</v>
      </c>
      <c r="AF74" s="245"/>
      <c r="AG74" s="233"/>
      <c r="AH74" s="234"/>
      <c r="AI74" s="234"/>
      <c r="AJ74" s="235"/>
      <c r="AK74" s="233"/>
      <c r="AL74" s="235"/>
      <c r="AM74" s="236"/>
      <c r="AN74" s="237"/>
      <c r="AO74" s="236"/>
      <c r="AP74" s="236"/>
      <c r="AQ74" s="270"/>
      <c r="AR74" s="289"/>
      <c r="AS74" s="289"/>
      <c r="AT74" s="443"/>
    </row>
    <row r="75" spans="1:46" s="1" customFormat="1" ht="50.1" customHeight="1">
      <c r="A75" s="223" t="s">
        <v>633</v>
      </c>
      <c r="B75" s="224" t="s">
        <v>116</v>
      </c>
      <c r="C75" s="224" t="s">
        <v>117</v>
      </c>
      <c r="D75" s="246" t="s">
        <v>358</v>
      </c>
      <c r="E75" s="246" t="s">
        <v>359</v>
      </c>
      <c r="F75" s="224" t="s">
        <v>245</v>
      </c>
      <c r="G75" s="224" t="s">
        <v>360</v>
      </c>
      <c r="H75" s="239"/>
      <c r="I75" s="239"/>
      <c r="J75" s="239"/>
      <c r="K75" s="226"/>
      <c r="L75" s="227">
        <v>26</v>
      </c>
      <c r="M75" s="227" t="s">
        <v>247</v>
      </c>
      <c r="N75" s="228" t="s">
        <v>120</v>
      </c>
      <c r="O75" s="54" t="str">
        <f t="shared" si="33"/>
        <v>1</v>
      </c>
      <c r="P75" s="54" t="str">
        <f t="shared" si="34"/>
        <v>1</v>
      </c>
      <c r="Q75" s="55">
        <f t="shared" si="35"/>
        <v>1</v>
      </c>
      <c r="R75" s="229"/>
      <c r="S75" s="56">
        <f t="shared" si="36"/>
        <v>0</v>
      </c>
      <c r="T75" s="230"/>
      <c r="U75" s="57">
        <f t="shared" si="37"/>
        <v>0</v>
      </c>
      <c r="V75" s="230"/>
      <c r="W75" s="57">
        <f t="shared" si="38"/>
        <v>0</v>
      </c>
      <c r="X75" s="57">
        <f t="shared" si="39"/>
        <v>0</v>
      </c>
      <c r="Y75" s="57">
        <f t="shared" si="40"/>
        <v>0</v>
      </c>
      <c r="Z75" s="58" t="e">
        <f t="shared" si="41"/>
        <v>#DIV/0!</v>
      </c>
      <c r="AA75" s="142"/>
      <c r="AB75" s="231"/>
      <c r="AC75" s="59"/>
      <c r="AD75" s="57">
        <f t="shared" si="42"/>
        <v>0</v>
      </c>
      <c r="AE75" s="141">
        <f t="shared" si="43"/>
        <v>0</v>
      </c>
      <c r="AF75" s="245"/>
      <c r="AG75" s="233"/>
      <c r="AH75" s="234"/>
      <c r="AI75" s="234"/>
      <c r="AJ75" s="249"/>
      <c r="AK75" s="233"/>
      <c r="AL75" s="235"/>
      <c r="AM75" s="236"/>
      <c r="AN75" s="237"/>
      <c r="AO75" s="236"/>
      <c r="AP75" s="236"/>
      <c r="AQ75" s="270"/>
      <c r="AR75" s="289"/>
      <c r="AS75" s="289"/>
      <c r="AT75" s="443"/>
    </row>
    <row r="76" spans="1:46" s="1" customFormat="1" ht="50.1" customHeight="1">
      <c r="A76" s="223" t="s">
        <v>634</v>
      </c>
      <c r="B76" s="224" t="s">
        <v>116</v>
      </c>
      <c r="C76" s="224" t="s">
        <v>117</v>
      </c>
      <c r="D76" s="246" t="s">
        <v>358</v>
      </c>
      <c r="E76" s="246" t="s">
        <v>359</v>
      </c>
      <c r="F76" s="224" t="s">
        <v>361</v>
      </c>
      <c r="G76" s="224" t="s">
        <v>362</v>
      </c>
      <c r="H76" s="239"/>
      <c r="I76" s="239"/>
      <c r="J76" s="239"/>
      <c r="K76" s="226"/>
      <c r="L76" s="227">
        <v>1</v>
      </c>
      <c r="M76" s="227" t="s">
        <v>252</v>
      </c>
      <c r="N76" s="228" t="s">
        <v>120</v>
      </c>
      <c r="O76" s="54" t="str">
        <f t="shared" si="33"/>
        <v>1</v>
      </c>
      <c r="P76" s="54" t="str">
        <f t="shared" si="34"/>
        <v>1</v>
      </c>
      <c r="Q76" s="55">
        <f t="shared" si="35"/>
        <v>1</v>
      </c>
      <c r="R76" s="229"/>
      <c r="S76" s="56">
        <f t="shared" si="36"/>
        <v>0</v>
      </c>
      <c r="T76" s="230"/>
      <c r="U76" s="57">
        <f t="shared" si="37"/>
        <v>0</v>
      </c>
      <c r="V76" s="230"/>
      <c r="W76" s="57">
        <f t="shared" si="38"/>
        <v>0</v>
      </c>
      <c r="X76" s="57">
        <f t="shared" si="39"/>
        <v>0</v>
      </c>
      <c r="Y76" s="57">
        <f t="shared" si="40"/>
        <v>0</v>
      </c>
      <c r="Z76" s="58" t="e">
        <f t="shared" si="41"/>
        <v>#DIV/0!</v>
      </c>
      <c r="AA76" s="142"/>
      <c r="AB76" s="231"/>
      <c r="AC76" s="59"/>
      <c r="AD76" s="57">
        <f t="shared" si="42"/>
        <v>0</v>
      </c>
      <c r="AE76" s="141">
        <f t="shared" si="43"/>
        <v>0</v>
      </c>
      <c r="AF76" s="245"/>
      <c r="AG76" s="233"/>
      <c r="AH76" s="234"/>
      <c r="AI76" s="234"/>
      <c r="AJ76" s="235"/>
      <c r="AK76" s="233"/>
      <c r="AL76" s="235"/>
      <c r="AM76" s="236"/>
      <c r="AN76" s="237"/>
      <c r="AO76" s="236"/>
      <c r="AP76" s="236"/>
      <c r="AQ76" s="270"/>
      <c r="AR76" s="289"/>
      <c r="AS76" s="289"/>
      <c r="AT76" s="443"/>
    </row>
    <row r="77" spans="1:46" s="1" customFormat="1" ht="50.1" customHeight="1">
      <c r="A77" s="223" t="s">
        <v>635</v>
      </c>
      <c r="B77" s="224" t="s">
        <v>116</v>
      </c>
      <c r="C77" s="224" t="s">
        <v>117</v>
      </c>
      <c r="D77" s="246" t="s">
        <v>358</v>
      </c>
      <c r="E77" s="246" t="s">
        <v>359</v>
      </c>
      <c r="F77" s="224" t="s">
        <v>363</v>
      </c>
      <c r="G77" s="224" t="s">
        <v>364</v>
      </c>
      <c r="H77" s="239"/>
      <c r="I77" s="239"/>
      <c r="J77" s="239"/>
      <c r="K77" s="226"/>
      <c r="L77" s="227">
        <v>1</v>
      </c>
      <c r="M77" s="227" t="s">
        <v>252</v>
      </c>
      <c r="N77" s="228" t="s">
        <v>120</v>
      </c>
      <c r="O77" s="54" t="str">
        <f t="shared" si="33"/>
        <v>1</v>
      </c>
      <c r="P77" s="54" t="str">
        <f t="shared" si="34"/>
        <v>1</v>
      </c>
      <c r="Q77" s="55">
        <f t="shared" si="35"/>
        <v>1</v>
      </c>
      <c r="R77" s="229"/>
      <c r="S77" s="56">
        <f t="shared" si="36"/>
        <v>0</v>
      </c>
      <c r="T77" s="230"/>
      <c r="U77" s="57">
        <f t="shared" si="37"/>
        <v>0</v>
      </c>
      <c r="V77" s="230"/>
      <c r="W77" s="57">
        <f t="shared" si="38"/>
        <v>0</v>
      </c>
      <c r="X77" s="57">
        <f t="shared" si="39"/>
        <v>0</v>
      </c>
      <c r="Y77" s="57">
        <f t="shared" si="40"/>
        <v>0</v>
      </c>
      <c r="Z77" s="58" t="e">
        <f t="shared" si="41"/>
        <v>#DIV/0!</v>
      </c>
      <c r="AA77" s="142"/>
      <c r="AB77" s="231"/>
      <c r="AC77" s="59"/>
      <c r="AD77" s="57">
        <f t="shared" si="42"/>
        <v>0</v>
      </c>
      <c r="AE77" s="141">
        <f t="shared" si="43"/>
        <v>0</v>
      </c>
      <c r="AF77" s="245"/>
      <c r="AG77" s="233"/>
      <c r="AH77" s="234"/>
      <c r="AI77" s="234"/>
      <c r="AJ77" s="235"/>
      <c r="AK77" s="233"/>
      <c r="AL77" s="235"/>
      <c r="AM77" s="236"/>
      <c r="AN77" s="237"/>
      <c r="AO77" s="236"/>
      <c r="AP77" s="236"/>
      <c r="AQ77" s="270"/>
      <c r="AR77" s="289"/>
      <c r="AS77" s="289"/>
      <c r="AT77" s="443"/>
    </row>
    <row r="78" spans="1:46" s="1" customFormat="1" ht="50.1" customHeight="1">
      <c r="A78" s="223" t="s">
        <v>636</v>
      </c>
      <c r="B78" s="224" t="s">
        <v>116</v>
      </c>
      <c r="C78" s="224" t="s">
        <v>117</v>
      </c>
      <c r="D78" s="246" t="s">
        <v>358</v>
      </c>
      <c r="E78" s="246" t="s">
        <v>359</v>
      </c>
      <c r="F78" s="224" t="s">
        <v>365</v>
      </c>
      <c r="G78" s="224" t="s">
        <v>366</v>
      </c>
      <c r="H78" s="239"/>
      <c r="I78" s="239"/>
      <c r="J78" s="239"/>
      <c r="K78" s="226"/>
      <c r="L78" s="227">
        <v>1</v>
      </c>
      <c r="M78" s="227" t="s">
        <v>252</v>
      </c>
      <c r="N78" s="228" t="s">
        <v>120</v>
      </c>
      <c r="O78" s="54" t="str">
        <f t="shared" si="33"/>
        <v>1</v>
      </c>
      <c r="P78" s="54" t="str">
        <f t="shared" si="34"/>
        <v>1</v>
      </c>
      <c r="Q78" s="55">
        <f t="shared" si="35"/>
        <v>1</v>
      </c>
      <c r="R78" s="229"/>
      <c r="S78" s="56">
        <f t="shared" si="36"/>
        <v>0</v>
      </c>
      <c r="T78" s="230"/>
      <c r="U78" s="57">
        <f t="shared" si="37"/>
        <v>0</v>
      </c>
      <c r="V78" s="230"/>
      <c r="W78" s="57">
        <f t="shared" si="38"/>
        <v>0</v>
      </c>
      <c r="X78" s="57">
        <f t="shared" si="39"/>
        <v>0</v>
      </c>
      <c r="Y78" s="57">
        <f t="shared" si="40"/>
        <v>0</v>
      </c>
      <c r="Z78" s="58" t="e">
        <f t="shared" si="41"/>
        <v>#DIV/0!</v>
      </c>
      <c r="AA78" s="142"/>
      <c r="AB78" s="231"/>
      <c r="AC78" s="59"/>
      <c r="AD78" s="57">
        <f t="shared" si="42"/>
        <v>0</v>
      </c>
      <c r="AE78" s="141">
        <f t="shared" si="43"/>
        <v>0</v>
      </c>
      <c r="AF78" s="245"/>
      <c r="AG78" s="233"/>
      <c r="AH78" s="234"/>
      <c r="AI78" s="234"/>
      <c r="AJ78" s="235"/>
      <c r="AK78" s="233"/>
      <c r="AL78" s="235"/>
      <c r="AM78" s="236"/>
      <c r="AN78" s="237"/>
      <c r="AO78" s="236"/>
      <c r="AP78" s="236"/>
      <c r="AQ78" s="270"/>
      <c r="AR78" s="289"/>
      <c r="AS78" s="289"/>
      <c r="AT78" s="443"/>
    </row>
    <row r="79" spans="1:46" s="1" customFormat="1" ht="50.1" customHeight="1">
      <c r="A79" s="223" t="s">
        <v>637</v>
      </c>
      <c r="B79" s="224" t="s">
        <v>116</v>
      </c>
      <c r="C79" s="224" t="s">
        <v>117</v>
      </c>
      <c r="D79" s="246" t="s">
        <v>358</v>
      </c>
      <c r="E79" s="246" t="s">
        <v>359</v>
      </c>
      <c r="F79" s="224" t="s">
        <v>367</v>
      </c>
      <c r="G79" s="224" t="s">
        <v>368</v>
      </c>
      <c r="H79" s="239"/>
      <c r="I79" s="239"/>
      <c r="J79" s="239"/>
      <c r="K79" s="226"/>
      <c r="L79" s="227">
        <v>3</v>
      </c>
      <c r="M79" s="227" t="s">
        <v>112</v>
      </c>
      <c r="N79" s="228" t="s">
        <v>120</v>
      </c>
      <c r="O79" s="54" t="str">
        <f t="shared" si="33"/>
        <v>1</v>
      </c>
      <c r="P79" s="54" t="str">
        <f t="shared" si="34"/>
        <v>1</v>
      </c>
      <c r="Q79" s="55">
        <f t="shared" si="35"/>
        <v>1</v>
      </c>
      <c r="R79" s="229"/>
      <c r="S79" s="56">
        <f t="shared" si="36"/>
        <v>0</v>
      </c>
      <c r="T79" s="230"/>
      <c r="U79" s="57">
        <f t="shared" si="37"/>
        <v>0</v>
      </c>
      <c r="V79" s="230"/>
      <c r="W79" s="57">
        <f t="shared" si="38"/>
        <v>0</v>
      </c>
      <c r="X79" s="57">
        <f t="shared" si="39"/>
        <v>0</v>
      </c>
      <c r="Y79" s="57">
        <f t="shared" si="40"/>
        <v>0</v>
      </c>
      <c r="Z79" s="58" t="e">
        <f t="shared" si="41"/>
        <v>#DIV/0!</v>
      </c>
      <c r="AA79" s="142"/>
      <c r="AB79" s="231"/>
      <c r="AC79" s="59"/>
      <c r="AD79" s="57">
        <f t="shared" si="42"/>
        <v>0</v>
      </c>
      <c r="AE79" s="141">
        <f t="shared" si="43"/>
        <v>0</v>
      </c>
      <c r="AF79" s="245"/>
      <c r="AG79" s="233"/>
      <c r="AH79" s="234"/>
      <c r="AI79" s="234"/>
      <c r="AJ79" s="235"/>
      <c r="AK79" s="233"/>
      <c r="AL79" s="235"/>
      <c r="AM79" s="236"/>
      <c r="AN79" s="237"/>
      <c r="AO79" s="236"/>
      <c r="AP79" s="236"/>
      <c r="AQ79" s="270"/>
      <c r="AR79" s="289"/>
      <c r="AS79" s="289"/>
      <c r="AT79" s="443"/>
    </row>
    <row r="80" spans="1:46" s="1" customFormat="1" ht="50.1" customHeight="1">
      <c r="A80" s="223" t="s">
        <v>638</v>
      </c>
      <c r="B80" s="224" t="s">
        <v>116</v>
      </c>
      <c r="C80" s="224" t="s">
        <v>117</v>
      </c>
      <c r="D80" s="246" t="s">
        <v>358</v>
      </c>
      <c r="E80" s="246" t="s">
        <v>359</v>
      </c>
      <c r="F80" s="224" t="s">
        <v>369</v>
      </c>
      <c r="G80" s="224" t="s">
        <v>370</v>
      </c>
      <c r="H80" s="239"/>
      <c r="I80" s="239"/>
      <c r="J80" s="239"/>
      <c r="K80" s="226"/>
      <c r="L80" s="227">
        <v>1</v>
      </c>
      <c r="M80" s="227" t="s">
        <v>112</v>
      </c>
      <c r="N80" s="228" t="s">
        <v>120</v>
      </c>
      <c r="O80" s="54" t="str">
        <f t="shared" si="33"/>
        <v>1</v>
      </c>
      <c r="P80" s="54" t="str">
        <f t="shared" si="34"/>
        <v>1</v>
      </c>
      <c r="Q80" s="55">
        <f t="shared" si="35"/>
        <v>1</v>
      </c>
      <c r="R80" s="229"/>
      <c r="S80" s="56">
        <f t="shared" si="36"/>
        <v>0</v>
      </c>
      <c r="T80" s="230"/>
      <c r="U80" s="57">
        <f t="shared" si="37"/>
        <v>0</v>
      </c>
      <c r="V80" s="230"/>
      <c r="W80" s="57">
        <f t="shared" si="38"/>
        <v>0</v>
      </c>
      <c r="X80" s="57">
        <f t="shared" si="39"/>
        <v>0</v>
      </c>
      <c r="Y80" s="57">
        <f t="shared" si="40"/>
        <v>0</v>
      </c>
      <c r="Z80" s="58" t="e">
        <f t="shared" si="41"/>
        <v>#DIV/0!</v>
      </c>
      <c r="AA80" s="142"/>
      <c r="AB80" s="231"/>
      <c r="AC80" s="59"/>
      <c r="AD80" s="57">
        <f t="shared" si="42"/>
        <v>0</v>
      </c>
      <c r="AE80" s="141">
        <f t="shared" si="43"/>
        <v>0</v>
      </c>
      <c r="AF80" s="245"/>
      <c r="AG80" s="233"/>
      <c r="AH80" s="234"/>
      <c r="AI80" s="234"/>
      <c r="AJ80" s="249"/>
      <c r="AK80" s="233"/>
      <c r="AL80" s="235"/>
      <c r="AM80" s="236"/>
      <c r="AN80" s="237"/>
      <c r="AO80" s="236"/>
      <c r="AP80" s="236"/>
      <c r="AQ80" s="270"/>
      <c r="AR80" s="289"/>
      <c r="AS80" s="289"/>
      <c r="AT80" s="443"/>
    </row>
    <row r="81" spans="1:46" ht="50.1" customHeight="1">
      <c r="A81" s="223" t="s">
        <v>639</v>
      </c>
      <c r="B81" s="224" t="s">
        <v>116</v>
      </c>
      <c r="C81" s="224" t="s">
        <v>117</v>
      </c>
      <c r="D81" s="244" t="s">
        <v>358</v>
      </c>
      <c r="E81" s="244" t="s">
        <v>359</v>
      </c>
      <c r="F81" s="224" t="s">
        <v>371</v>
      </c>
      <c r="G81" s="224" t="s">
        <v>372</v>
      </c>
      <c r="H81" s="239"/>
      <c r="I81" s="239"/>
      <c r="J81" s="239"/>
      <c r="K81" s="226"/>
      <c r="L81" s="227">
        <v>9</v>
      </c>
      <c r="M81" s="227" t="s">
        <v>112</v>
      </c>
      <c r="N81" s="228" t="s">
        <v>120</v>
      </c>
      <c r="O81" s="54" t="str">
        <f t="shared" si="33"/>
        <v>1</v>
      </c>
      <c r="P81" s="54" t="str">
        <f t="shared" si="34"/>
        <v>1</v>
      </c>
      <c r="Q81" s="55">
        <f t="shared" si="35"/>
        <v>1</v>
      </c>
      <c r="R81" s="229"/>
      <c r="S81" s="56">
        <f t="shared" si="36"/>
        <v>0</v>
      </c>
      <c r="T81" s="230"/>
      <c r="U81" s="57">
        <f t="shared" si="37"/>
        <v>0</v>
      </c>
      <c r="V81" s="230"/>
      <c r="W81" s="57">
        <f t="shared" si="38"/>
        <v>0</v>
      </c>
      <c r="X81" s="57">
        <f t="shared" si="39"/>
        <v>0</v>
      </c>
      <c r="Y81" s="57">
        <f t="shared" si="40"/>
        <v>0</v>
      </c>
      <c r="Z81" s="58" t="e">
        <f t="shared" si="41"/>
        <v>#DIV/0!</v>
      </c>
      <c r="AA81" s="142"/>
      <c r="AB81" s="231"/>
      <c r="AC81" s="59"/>
      <c r="AD81" s="57">
        <f t="shared" si="42"/>
        <v>0</v>
      </c>
      <c r="AE81" s="141">
        <f t="shared" si="43"/>
        <v>0</v>
      </c>
      <c r="AF81" s="245"/>
      <c r="AG81" s="233"/>
      <c r="AH81" s="234"/>
      <c r="AI81" s="234"/>
      <c r="AJ81" s="235"/>
      <c r="AK81" s="233"/>
      <c r="AL81" s="235"/>
      <c r="AM81" s="236"/>
      <c r="AN81" s="237"/>
      <c r="AO81" s="236"/>
      <c r="AP81" s="236"/>
      <c r="AQ81" s="270"/>
      <c r="AR81" s="289"/>
      <c r="AS81" s="289"/>
      <c r="AT81" s="446"/>
    </row>
    <row r="82" spans="1:46" ht="50.1" customHeight="1">
      <c r="A82" s="223" t="s">
        <v>640</v>
      </c>
      <c r="B82" s="224" t="s">
        <v>116</v>
      </c>
      <c r="C82" s="224" t="s">
        <v>117</v>
      </c>
      <c r="D82" s="246" t="s">
        <v>358</v>
      </c>
      <c r="E82" s="244" t="s">
        <v>359</v>
      </c>
      <c r="F82" s="224" t="s">
        <v>320</v>
      </c>
      <c r="G82" s="224" t="s">
        <v>355</v>
      </c>
      <c r="H82" s="239"/>
      <c r="I82" s="239"/>
      <c r="J82" s="239"/>
      <c r="K82" s="226"/>
      <c r="L82" s="227">
        <v>1</v>
      </c>
      <c r="M82" s="227" t="s">
        <v>112</v>
      </c>
      <c r="N82" s="228" t="s">
        <v>120</v>
      </c>
      <c r="O82" s="54" t="str">
        <f t="shared" si="33"/>
        <v>1</v>
      </c>
      <c r="P82" s="54" t="str">
        <f t="shared" si="34"/>
        <v>1</v>
      </c>
      <c r="Q82" s="55">
        <f t="shared" si="35"/>
        <v>1</v>
      </c>
      <c r="R82" s="229"/>
      <c r="S82" s="56">
        <f>IF(ISNUMBER(FIND("↑",R82))=TRUE,"↑",IF(ISNUMBER(FIND("↑",R101))=TRUE,R82,IF(ISNUMBER(FIND("포함",R82))=TRUE,R82,IFERROR(ROUNDDOWN(R82*$L82*$Q82,-1),0))))</f>
        <v>0</v>
      </c>
      <c r="T82" s="230"/>
      <c r="U82" s="57">
        <f>IF(ISNUMBER(FIND("↑",T82))=TRUE,"↑",IF(ISNUMBER(FIND("↑",T101))=TRUE,T82,IF(ISNUMBER(FIND("포함",T82))=TRUE,T82,IFERROR(ROUNDDOWN(T82*$L82*$Q82,-1),0))))</f>
        <v>0</v>
      </c>
      <c r="V82" s="230"/>
      <c r="W82" s="57">
        <f>IF(ISNUMBER(FIND("↑",V82))=TRUE,"↑",IF(ISNUMBER(FIND("↑",V101))=TRUE,V82,IF(ISNUMBER(FIND("포함",V82))=TRUE,V82,IFERROR(ROUNDDOWN(V82*$L82*$Q82,-1),0))))</f>
        <v>0</v>
      </c>
      <c r="X82" s="57">
        <f t="shared" si="39"/>
        <v>0</v>
      </c>
      <c r="Y82" s="57">
        <f t="shared" si="40"/>
        <v>0</v>
      </c>
      <c r="Z82" s="58" t="e">
        <f t="shared" si="41"/>
        <v>#DIV/0!</v>
      </c>
      <c r="AA82" s="142"/>
      <c r="AB82" s="231"/>
      <c r="AC82" s="59"/>
      <c r="AD82" s="57">
        <f>IF(ISNUMBER(FIND("↑",R82))=TRUE,"↑",IF(ISNUMBER(FIND("포함",R82))=TRUE,R82,IF(ISNUMBER(FIND("↑",R101))=TRUE,"일괄",IFERROR(AVERAGE(R82,T82,V82),0))))</f>
        <v>0</v>
      </c>
      <c r="AE82" s="141">
        <f>IF(ISNUMBER(FIND("↑",R82))=TRUE,"↑",IF(ISNUMBER(FIND("포함",R82))=TRUE,R82,IF(ISNUMBER(FIND("↑",R101))=TRUE,IFERROR(ROUNDDOWN(IF(V82="",AVERAGEA(U82,S82),AVERAGEA(S82,U82,W82)),-1),0),IFERROR(ROUNDDOWN(AD82*L82*Q82,-1),0))))</f>
        <v>0</v>
      </c>
      <c r="AF82" s="245"/>
      <c r="AG82" s="233"/>
      <c r="AH82" s="234"/>
      <c r="AI82" s="234"/>
      <c r="AJ82" s="235"/>
      <c r="AK82" s="233"/>
      <c r="AL82" s="235"/>
      <c r="AM82" s="236"/>
      <c r="AN82" s="237"/>
      <c r="AO82" s="236"/>
      <c r="AP82" s="236"/>
      <c r="AQ82" s="270"/>
      <c r="AR82" s="289"/>
      <c r="AS82" s="289"/>
      <c r="AT82" s="443"/>
    </row>
    <row r="83" spans="1:46" ht="50.1" customHeight="1">
      <c r="A83" s="223" t="s">
        <v>641</v>
      </c>
      <c r="B83" s="224" t="s">
        <v>116</v>
      </c>
      <c r="C83" s="224" t="s">
        <v>117</v>
      </c>
      <c r="D83" s="223" t="s">
        <v>358</v>
      </c>
      <c r="E83" s="223" t="s">
        <v>359</v>
      </c>
      <c r="F83" s="224" t="s">
        <v>373</v>
      </c>
      <c r="G83" s="224" t="s">
        <v>374</v>
      </c>
      <c r="H83" s="243"/>
      <c r="I83" s="243"/>
      <c r="J83" s="243"/>
      <c r="K83" s="226"/>
      <c r="L83" s="227">
        <v>3</v>
      </c>
      <c r="M83" s="227" t="s">
        <v>112</v>
      </c>
      <c r="N83" s="228" t="s">
        <v>120</v>
      </c>
      <c r="O83" s="54" t="str">
        <f t="shared" si="33"/>
        <v>1</v>
      </c>
      <c r="P83" s="54" t="str">
        <f t="shared" si="34"/>
        <v>1</v>
      </c>
      <c r="Q83" s="55">
        <f t="shared" si="35"/>
        <v>1</v>
      </c>
      <c r="R83" s="229"/>
      <c r="S83" s="56">
        <f t="shared" ref="S83:S99" si="44">IF(ISNUMBER(FIND("↑",R83))=TRUE,"↑",IF(ISNUMBER(FIND("↑",R84))=TRUE,R83,IF(ISNUMBER(FIND("포함",R83))=TRUE,R83,IFERROR(ROUNDDOWN(R83*$L83*$Q83,-1),0))))</f>
        <v>0</v>
      </c>
      <c r="T83" s="229"/>
      <c r="U83" s="57">
        <f t="shared" ref="U83:U99" si="45">IF(ISNUMBER(FIND("↑",T83))=TRUE,"↑",IF(ISNUMBER(FIND("↑",T84))=TRUE,T83,IF(ISNUMBER(FIND("포함",T83))=TRUE,T83,IFERROR(ROUNDDOWN(T83*$L83*$Q83,-1),0))))</f>
        <v>0</v>
      </c>
      <c r="V83" s="230"/>
      <c r="W83" s="57">
        <f t="shared" ref="W83:W99" si="46">IF(ISNUMBER(FIND("↑",V83))=TRUE,"↑",IF(ISNUMBER(FIND("↑",V84))=TRUE,V83,IF(ISNUMBER(FIND("포함",V83))=TRUE,V83,IFERROR(ROUNDDOWN(V83*$L83*$Q83,-1),0))))</f>
        <v>0</v>
      </c>
      <c r="X83" s="57">
        <f t="shared" si="39"/>
        <v>0</v>
      </c>
      <c r="Y83" s="57">
        <f t="shared" si="40"/>
        <v>0</v>
      </c>
      <c r="Z83" s="58" t="e">
        <f t="shared" si="41"/>
        <v>#DIV/0!</v>
      </c>
      <c r="AA83" s="142"/>
      <c r="AB83" s="231"/>
      <c r="AC83" s="59"/>
      <c r="AD83" s="57">
        <f t="shared" ref="AD83:AD99" si="47">IF(ISNUMBER(FIND("↑",R83))=TRUE,"↑",IF(ISNUMBER(FIND("포함",R83))=TRUE,R83,IF(ISNUMBER(FIND("↑",R84))=TRUE,"일괄",IFERROR(AVERAGE(R83,T83,V83),0))))</f>
        <v>0</v>
      </c>
      <c r="AE83" s="141">
        <f t="shared" ref="AE83:AE99" si="48">IF(ISNUMBER(FIND("↑",R83))=TRUE,"↑",IF(ISNUMBER(FIND("포함",R83))=TRUE,R83,IF(ISNUMBER(FIND("↑",R84))=TRUE,IFERROR(ROUNDDOWN(IF(V83="",AVERAGEA(U83,S83),AVERAGEA(S83,U83,W83)),-1),0),IFERROR(ROUNDDOWN(AD83*L83*Q83,-1),0))))</f>
        <v>0</v>
      </c>
      <c r="AF83" s="232"/>
      <c r="AG83" s="233"/>
      <c r="AH83" s="234"/>
      <c r="AI83" s="234"/>
      <c r="AJ83" s="235"/>
      <c r="AK83" s="233"/>
      <c r="AL83" s="235"/>
      <c r="AM83" s="236"/>
      <c r="AN83" s="237"/>
      <c r="AO83" s="236"/>
      <c r="AP83" s="236"/>
      <c r="AQ83" s="270"/>
      <c r="AR83" s="289"/>
      <c r="AS83" s="289"/>
      <c r="AT83" s="443"/>
    </row>
    <row r="84" spans="1:46" s="1" customFormat="1" ht="50.1" customHeight="1">
      <c r="A84" s="223" t="s">
        <v>642</v>
      </c>
      <c r="B84" s="224" t="s">
        <v>116</v>
      </c>
      <c r="C84" s="224" t="s">
        <v>117</v>
      </c>
      <c r="D84" s="223" t="s">
        <v>358</v>
      </c>
      <c r="E84" s="244" t="s">
        <v>359</v>
      </c>
      <c r="F84" s="224" t="s">
        <v>375</v>
      </c>
      <c r="G84" s="224" t="s">
        <v>256</v>
      </c>
      <c r="H84" s="239"/>
      <c r="I84" s="239"/>
      <c r="J84" s="239"/>
      <c r="K84" s="241"/>
      <c r="L84" s="227">
        <v>4</v>
      </c>
      <c r="M84" s="227" t="s">
        <v>112</v>
      </c>
      <c r="N84" s="228" t="s">
        <v>120</v>
      </c>
      <c r="O84" s="54" t="str">
        <f t="shared" si="33"/>
        <v>1</v>
      </c>
      <c r="P84" s="54" t="str">
        <f t="shared" si="34"/>
        <v>1</v>
      </c>
      <c r="Q84" s="55">
        <f t="shared" si="35"/>
        <v>1</v>
      </c>
      <c r="R84" s="229"/>
      <c r="S84" s="56">
        <f t="shared" si="44"/>
        <v>0</v>
      </c>
      <c r="T84" s="230"/>
      <c r="U84" s="57">
        <f t="shared" si="45"/>
        <v>0</v>
      </c>
      <c r="V84" s="230"/>
      <c r="W84" s="57">
        <f t="shared" si="46"/>
        <v>0</v>
      </c>
      <c r="X84" s="57">
        <f t="shared" si="39"/>
        <v>0</v>
      </c>
      <c r="Y84" s="57">
        <f t="shared" si="40"/>
        <v>0</v>
      </c>
      <c r="Z84" s="58" t="e">
        <f t="shared" si="41"/>
        <v>#DIV/0!</v>
      </c>
      <c r="AA84" s="142"/>
      <c r="AB84" s="231"/>
      <c r="AC84" s="59"/>
      <c r="AD84" s="57">
        <f t="shared" si="47"/>
        <v>0</v>
      </c>
      <c r="AE84" s="141">
        <f t="shared" si="48"/>
        <v>0</v>
      </c>
      <c r="AF84" s="245"/>
      <c r="AG84" s="233"/>
      <c r="AH84" s="234"/>
      <c r="AI84" s="234"/>
      <c r="AJ84" s="235"/>
      <c r="AK84" s="233"/>
      <c r="AL84" s="235"/>
      <c r="AM84" s="236"/>
      <c r="AN84" s="237"/>
      <c r="AO84" s="236"/>
      <c r="AP84" s="236"/>
      <c r="AQ84" s="270"/>
      <c r="AR84" s="289"/>
      <c r="AS84" s="289"/>
      <c r="AT84" s="443"/>
    </row>
    <row r="85" spans="1:46" s="1" customFormat="1" ht="50.1" customHeight="1">
      <c r="A85" s="223" t="s">
        <v>643</v>
      </c>
      <c r="B85" s="224" t="s">
        <v>116</v>
      </c>
      <c r="C85" s="224" t="s">
        <v>117</v>
      </c>
      <c r="D85" s="244" t="s">
        <v>358</v>
      </c>
      <c r="E85" s="244" t="s">
        <v>359</v>
      </c>
      <c r="F85" s="224" t="s">
        <v>291</v>
      </c>
      <c r="G85" s="224" t="s">
        <v>376</v>
      </c>
      <c r="H85" s="239"/>
      <c r="I85" s="239"/>
      <c r="J85" s="239"/>
      <c r="K85" s="241"/>
      <c r="L85" s="227">
        <v>3</v>
      </c>
      <c r="M85" s="227" t="s">
        <v>112</v>
      </c>
      <c r="N85" s="228" t="s">
        <v>120</v>
      </c>
      <c r="O85" s="54" t="str">
        <f t="shared" si="33"/>
        <v>1</v>
      </c>
      <c r="P85" s="54" t="str">
        <f t="shared" si="34"/>
        <v>1</v>
      </c>
      <c r="Q85" s="55">
        <f t="shared" si="35"/>
        <v>1</v>
      </c>
      <c r="R85" s="229"/>
      <c r="S85" s="56">
        <f t="shared" si="44"/>
        <v>0</v>
      </c>
      <c r="T85" s="230"/>
      <c r="U85" s="57">
        <f t="shared" si="45"/>
        <v>0</v>
      </c>
      <c r="V85" s="230"/>
      <c r="W85" s="57">
        <f t="shared" si="46"/>
        <v>0</v>
      </c>
      <c r="X85" s="57">
        <f t="shared" si="39"/>
        <v>0</v>
      </c>
      <c r="Y85" s="57">
        <f t="shared" si="40"/>
        <v>0</v>
      </c>
      <c r="Z85" s="58" t="e">
        <f t="shared" si="41"/>
        <v>#DIV/0!</v>
      </c>
      <c r="AA85" s="142"/>
      <c r="AB85" s="231"/>
      <c r="AC85" s="59"/>
      <c r="AD85" s="57">
        <f t="shared" si="47"/>
        <v>0</v>
      </c>
      <c r="AE85" s="141">
        <f t="shared" si="48"/>
        <v>0</v>
      </c>
      <c r="AF85" s="245"/>
      <c r="AG85" s="233"/>
      <c r="AH85" s="234"/>
      <c r="AI85" s="234"/>
      <c r="AJ85" s="235"/>
      <c r="AK85" s="233"/>
      <c r="AL85" s="235"/>
      <c r="AM85" s="236"/>
      <c r="AN85" s="237"/>
      <c r="AO85" s="236"/>
      <c r="AP85" s="236"/>
      <c r="AQ85" s="270"/>
      <c r="AR85" s="289"/>
      <c r="AS85" s="289"/>
      <c r="AT85" s="443"/>
    </row>
    <row r="86" spans="1:46" s="1" customFormat="1" ht="50.1" customHeight="1">
      <c r="A86" s="223" t="s">
        <v>644</v>
      </c>
      <c r="B86" s="224" t="s">
        <v>116</v>
      </c>
      <c r="C86" s="224" t="s">
        <v>117</v>
      </c>
      <c r="D86" s="223" t="s">
        <v>358</v>
      </c>
      <c r="E86" s="246" t="s">
        <v>359</v>
      </c>
      <c r="F86" s="224" t="s">
        <v>263</v>
      </c>
      <c r="G86" s="224" t="s">
        <v>377</v>
      </c>
      <c r="H86" s="239"/>
      <c r="I86" s="239"/>
      <c r="J86" s="239"/>
      <c r="K86" s="226"/>
      <c r="L86" s="227">
        <v>3</v>
      </c>
      <c r="M86" s="227" t="s">
        <v>112</v>
      </c>
      <c r="N86" s="228" t="s">
        <v>120</v>
      </c>
      <c r="O86" s="54" t="str">
        <f t="shared" si="33"/>
        <v>1</v>
      </c>
      <c r="P86" s="54" t="str">
        <f t="shared" si="34"/>
        <v>1</v>
      </c>
      <c r="Q86" s="55">
        <f t="shared" si="35"/>
        <v>1</v>
      </c>
      <c r="R86" s="229"/>
      <c r="S86" s="56">
        <f t="shared" si="44"/>
        <v>0</v>
      </c>
      <c r="T86" s="230"/>
      <c r="U86" s="57">
        <f t="shared" si="45"/>
        <v>0</v>
      </c>
      <c r="V86" s="230"/>
      <c r="W86" s="57">
        <f t="shared" si="46"/>
        <v>0</v>
      </c>
      <c r="X86" s="57">
        <f t="shared" si="39"/>
        <v>0</v>
      </c>
      <c r="Y86" s="57">
        <f t="shared" si="40"/>
        <v>0</v>
      </c>
      <c r="Z86" s="58" t="e">
        <f t="shared" si="41"/>
        <v>#DIV/0!</v>
      </c>
      <c r="AA86" s="142"/>
      <c r="AB86" s="231"/>
      <c r="AC86" s="59"/>
      <c r="AD86" s="57">
        <f t="shared" si="47"/>
        <v>0</v>
      </c>
      <c r="AE86" s="141">
        <f t="shared" si="48"/>
        <v>0</v>
      </c>
      <c r="AF86" s="245"/>
      <c r="AG86" s="233"/>
      <c r="AH86" s="234"/>
      <c r="AI86" s="234"/>
      <c r="AJ86" s="235"/>
      <c r="AK86" s="233"/>
      <c r="AL86" s="235"/>
      <c r="AM86" s="236"/>
      <c r="AN86" s="237"/>
      <c r="AO86" s="236"/>
      <c r="AP86" s="236"/>
      <c r="AQ86" s="270"/>
      <c r="AR86" s="289"/>
      <c r="AS86" s="289"/>
      <c r="AT86" s="443"/>
    </row>
    <row r="87" spans="1:46" s="1" customFormat="1" ht="50.1" customHeight="1">
      <c r="A87" s="223" t="s">
        <v>645</v>
      </c>
      <c r="B87" s="224" t="s">
        <v>116</v>
      </c>
      <c r="C87" s="224" t="s">
        <v>117</v>
      </c>
      <c r="D87" s="246" t="s">
        <v>358</v>
      </c>
      <c r="E87" s="246" t="s">
        <v>359</v>
      </c>
      <c r="F87" s="224" t="s">
        <v>271</v>
      </c>
      <c r="G87" s="224" t="s">
        <v>378</v>
      </c>
      <c r="H87" s="239"/>
      <c r="I87" s="239"/>
      <c r="J87" s="239"/>
      <c r="K87" s="226"/>
      <c r="L87" s="227">
        <v>1</v>
      </c>
      <c r="M87" s="227" t="s">
        <v>112</v>
      </c>
      <c r="N87" s="228" t="s">
        <v>120</v>
      </c>
      <c r="O87" s="54" t="str">
        <f t="shared" si="33"/>
        <v>1</v>
      </c>
      <c r="P87" s="54" t="str">
        <f t="shared" si="34"/>
        <v>1</v>
      </c>
      <c r="Q87" s="55">
        <f t="shared" si="35"/>
        <v>1</v>
      </c>
      <c r="R87" s="229"/>
      <c r="S87" s="56">
        <f>IF(ISNUMBER(FIND("↑",R87))=TRUE,"↑",IF(ISNUMBER(FIND("↑",#REF!))=TRUE,R87,IF(ISNUMBER(FIND("포함",R87))=TRUE,R87,IFERROR(ROUNDDOWN(R87*$L87*$Q87,-1),0))))</f>
        <v>0</v>
      </c>
      <c r="T87" s="230"/>
      <c r="U87" s="57">
        <f>IF(ISNUMBER(FIND("↑",T87))=TRUE,"↑",IF(ISNUMBER(FIND("↑",#REF!))=TRUE,T87,IF(ISNUMBER(FIND("포함",T87))=TRUE,T87,IFERROR(ROUNDDOWN(T87*$L87*$Q87,-1),0))))</f>
        <v>0</v>
      </c>
      <c r="V87" s="230"/>
      <c r="W87" s="57">
        <f>IF(ISNUMBER(FIND("↑",V87))=TRUE,"↑",IF(ISNUMBER(FIND("↑",#REF!))=TRUE,V87,IF(ISNUMBER(FIND("포함",V87))=TRUE,V87,IFERROR(ROUNDDOWN(V87*$L87*$Q87,-1),0))))</f>
        <v>0</v>
      </c>
      <c r="X87" s="57">
        <f t="shared" si="39"/>
        <v>0</v>
      </c>
      <c r="Y87" s="57">
        <f t="shared" si="40"/>
        <v>0</v>
      </c>
      <c r="Z87" s="58" t="e">
        <f t="shared" si="41"/>
        <v>#DIV/0!</v>
      </c>
      <c r="AA87" s="142"/>
      <c r="AB87" s="231"/>
      <c r="AC87" s="59"/>
      <c r="AD87" s="57">
        <f>IF(ISNUMBER(FIND("↑",R87))=TRUE,"↑",IF(ISNUMBER(FIND("포함",R87))=TRUE,R87,IF(ISNUMBER(FIND("↑",#REF!))=TRUE,"일괄",IFERROR(AVERAGE(R87,T87,V87),0))))</f>
        <v>0</v>
      </c>
      <c r="AE87" s="141">
        <f>IF(ISNUMBER(FIND("↑",R87))=TRUE,"↑",IF(ISNUMBER(FIND("포함",R87))=TRUE,R87,IF(ISNUMBER(FIND("↑",#REF!))=TRUE,IFERROR(ROUNDDOWN(IF(V87="",AVERAGEA(U87,S87),AVERAGEA(S87,U87,W87)),-1),0),IFERROR(ROUNDDOWN(AD87*L87*Q87,-1),0))))</f>
        <v>0</v>
      </c>
      <c r="AF87" s="245"/>
      <c r="AG87" s="233"/>
      <c r="AH87" s="234"/>
      <c r="AI87" s="234"/>
      <c r="AJ87" s="235"/>
      <c r="AK87" s="233"/>
      <c r="AL87" s="235"/>
      <c r="AM87" s="236"/>
      <c r="AN87" s="237"/>
      <c r="AO87" s="236"/>
      <c r="AP87" s="236"/>
      <c r="AQ87" s="270"/>
      <c r="AR87" s="289"/>
      <c r="AS87" s="289"/>
      <c r="AT87" s="443"/>
    </row>
    <row r="88" spans="1:46" s="1" customFormat="1" ht="50.1" customHeight="1">
      <c r="A88" s="223" t="s">
        <v>554</v>
      </c>
      <c r="B88" s="224" t="s">
        <v>116</v>
      </c>
      <c r="C88" s="224" t="s">
        <v>117</v>
      </c>
      <c r="D88" s="223" t="s">
        <v>160</v>
      </c>
      <c r="E88" s="246" t="s">
        <v>161</v>
      </c>
      <c r="F88" s="224" t="s">
        <v>248</v>
      </c>
      <c r="G88" s="224" t="s">
        <v>380</v>
      </c>
      <c r="H88" s="239"/>
      <c r="I88" s="239"/>
      <c r="J88" s="239"/>
      <c r="K88" s="226"/>
      <c r="L88" s="227">
        <v>5</v>
      </c>
      <c r="M88" s="227" t="s">
        <v>247</v>
      </c>
      <c r="N88" s="228" t="s">
        <v>120</v>
      </c>
      <c r="O88" s="54" t="str">
        <f t="shared" si="33"/>
        <v>1</v>
      </c>
      <c r="P88" s="54" t="str">
        <f t="shared" si="34"/>
        <v>1</v>
      </c>
      <c r="Q88" s="55">
        <f t="shared" si="35"/>
        <v>1</v>
      </c>
      <c r="R88" s="229"/>
      <c r="S88" s="56">
        <f t="shared" si="44"/>
        <v>0</v>
      </c>
      <c r="T88" s="230"/>
      <c r="U88" s="57">
        <f t="shared" si="45"/>
        <v>0</v>
      </c>
      <c r="V88" s="230"/>
      <c r="W88" s="57">
        <f t="shared" si="46"/>
        <v>0</v>
      </c>
      <c r="X88" s="57">
        <f t="shared" si="39"/>
        <v>0</v>
      </c>
      <c r="Y88" s="57">
        <f t="shared" si="40"/>
        <v>0</v>
      </c>
      <c r="Z88" s="58" t="e">
        <f t="shared" si="41"/>
        <v>#DIV/0!</v>
      </c>
      <c r="AA88" s="142"/>
      <c r="AB88" s="231"/>
      <c r="AC88" s="59"/>
      <c r="AD88" s="57">
        <f t="shared" si="47"/>
        <v>0</v>
      </c>
      <c r="AE88" s="141">
        <f t="shared" si="48"/>
        <v>0</v>
      </c>
      <c r="AF88" s="245"/>
      <c r="AG88" s="233"/>
      <c r="AH88" s="234"/>
      <c r="AI88" s="234"/>
      <c r="AJ88" s="235"/>
      <c r="AK88" s="233"/>
      <c r="AL88" s="235"/>
      <c r="AM88" s="236"/>
      <c r="AN88" s="237"/>
      <c r="AO88" s="236"/>
      <c r="AP88" s="236"/>
      <c r="AQ88" s="270"/>
      <c r="AR88" s="289"/>
      <c r="AS88" s="289"/>
      <c r="AT88" s="443"/>
    </row>
    <row r="89" spans="1:46" s="1" customFormat="1" ht="50.1" customHeight="1">
      <c r="A89" s="223" t="s">
        <v>646</v>
      </c>
      <c r="B89" s="224" t="s">
        <v>116</v>
      </c>
      <c r="C89" s="224" t="s">
        <v>117</v>
      </c>
      <c r="D89" s="246" t="s">
        <v>160</v>
      </c>
      <c r="E89" s="246" t="s">
        <v>161</v>
      </c>
      <c r="F89" s="224" t="s">
        <v>100</v>
      </c>
      <c r="G89" s="224" t="s">
        <v>381</v>
      </c>
      <c r="H89" s="239"/>
      <c r="I89" s="239"/>
      <c r="J89" s="239"/>
      <c r="K89" s="226"/>
      <c r="L89" s="227">
        <v>1</v>
      </c>
      <c r="M89" s="227" t="s">
        <v>252</v>
      </c>
      <c r="N89" s="228" t="s">
        <v>120</v>
      </c>
      <c r="O89" s="54" t="str">
        <f t="shared" si="33"/>
        <v>1</v>
      </c>
      <c r="P89" s="54" t="str">
        <f t="shared" si="34"/>
        <v>1</v>
      </c>
      <c r="Q89" s="55">
        <f t="shared" si="35"/>
        <v>1</v>
      </c>
      <c r="R89" s="229"/>
      <c r="S89" s="56">
        <f t="shared" si="44"/>
        <v>0</v>
      </c>
      <c r="T89" s="230"/>
      <c r="U89" s="57">
        <f t="shared" si="45"/>
        <v>0</v>
      </c>
      <c r="V89" s="230"/>
      <c r="W89" s="57">
        <f t="shared" si="46"/>
        <v>0</v>
      </c>
      <c r="X89" s="57">
        <f t="shared" si="39"/>
        <v>0</v>
      </c>
      <c r="Y89" s="57">
        <f t="shared" si="40"/>
        <v>0</v>
      </c>
      <c r="Z89" s="58" t="e">
        <f t="shared" si="41"/>
        <v>#DIV/0!</v>
      </c>
      <c r="AA89" s="142"/>
      <c r="AB89" s="231"/>
      <c r="AC89" s="59"/>
      <c r="AD89" s="57">
        <f t="shared" si="47"/>
        <v>0</v>
      </c>
      <c r="AE89" s="141">
        <f t="shared" si="48"/>
        <v>0</v>
      </c>
      <c r="AF89" s="245"/>
      <c r="AG89" s="233"/>
      <c r="AH89" s="234"/>
      <c r="AI89" s="234"/>
      <c r="AJ89" s="235"/>
      <c r="AK89" s="233"/>
      <c r="AL89" s="235"/>
      <c r="AM89" s="236"/>
      <c r="AN89" s="237"/>
      <c r="AO89" s="236"/>
      <c r="AP89" s="236"/>
      <c r="AQ89" s="270"/>
      <c r="AR89" s="289"/>
      <c r="AS89" s="289"/>
      <c r="AT89" s="443"/>
    </row>
    <row r="90" spans="1:46" s="1" customFormat="1" ht="50.1" customHeight="1">
      <c r="A90" s="223" t="s">
        <v>647</v>
      </c>
      <c r="B90" s="224" t="s">
        <v>116</v>
      </c>
      <c r="C90" s="224" t="s">
        <v>117</v>
      </c>
      <c r="D90" s="246" t="s">
        <v>160</v>
      </c>
      <c r="E90" s="246" t="s">
        <v>161</v>
      </c>
      <c r="F90" s="224" t="s">
        <v>382</v>
      </c>
      <c r="G90" s="224" t="s">
        <v>383</v>
      </c>
      <c r="H90" s="225"/>
      <c r="I90" s="225"/>
      <c r="J90" s="225"/>
      <c r="K90" s="226"/>
      <c r="L90" s="227">
        <v>1</v>
      </c>
      <c r="M90" s="227" t="s">
        <v>112</v>
      </c>
      <c r="N90" s="228" t="s">
        <v>120</v>
      </c>
      <c r="O90" s="54" t="str">
        <f t="shared" si="33"/>
        <v>1</v>
      </c>
      <c r="P90" s="54" t="str">
        <f t="shared" si="34"/>
        <v>1</v>
      </c>
      <c r="Q90" s="55">
        <f t="shared" si="35"/>
        <v>1</v>
      </c>
      <c r="R90" s="229"/>
      <c r="S90" s="56">
        <f t="shared" si="44"/>
        <v>0</v>
      </c>
      <c r="T90" s="230"/>
      <c r="U90" s="57">
        <f t="shared" si="45"/>
        <v>0</v>
      </c>
      <c r="V90" s="230"/>
      <c r="W90" s="57">
        <f t="shared" si="46"/>
        <v>0</v>
      </c>
      <c r="X90" s="57">
        <f t="shared" si="39"/>
        <v>0</v>
      </c>
      <c r="Y90" s="57">
        <f t="shared" si="40"/>
        <v>0</v>
      </c>
      <c r="Z90" s="58" t="e">
        <f t="shared" si="41"/>
        <v>#DIV/0!</v>
      </c>
      <c r="AA90" s="142"/>
      <c r="AB90" s="231"/>
      <c r="AC90" s="59"/>
      <c r="AD90" s="57">
        <f t="shared" si="47"/>
        <v>0</v>
      </c>
      <c r="AE90" s="141">
        <f t="shared" si="48"/>
        <v>0</v>
      </c>
      <c r="AF90" s="245"/>
      <c r="AG90" s="233"/>
      <c r="AH90" s="234"/>
      <c r="AI90" s="234"/>
      <c r="AJ90" s="235"/>
      <c r="AK90" s="233"/>
      <c r="AL90" s="235"/>
      <c r="AM90" s="236"/>
      <c r="AN90" s="237"/>
      <c r="AO90" s="236"/>
      <c r="AP90" s="236"/>
      <c r="AQ90" s="270"/>
      <c r="AR90" s="289"/>
      <c r="AS90" s="289"/>
      <c r="AT90" s="443"/>
    </row>
    <row r="91" spans="1:46" s="1" customFormat="1" ht="50.1" customHeight="1">
      <c r="A91" s="223" t="s">
        <v>648</v>
      </c>
      <c r="B91" s="224" t="s">
        <v>116</v>
      </c>
      <c r="C91" s="224" t="s">
        <v>117</v>
      </c>
      <c r="D91" s="246" t="s">
        <v>160</v>
      </c>
      <c r="E91" s="246" t="s">
        <v>161</v>
      </c>
      <c r="F91" s="224" t="s">
        <v>384</v>
      </c>
      <c r="G91" s="224" t="s">
        <v>385</v>
      </c>
      <c r="H91" s="239"/>
      <c r="I91" s="239"/>
      <c r="J91" s="239"/>
      <c r="K91" s="226"/>
      <c r="L91" s="227">
        <v>1</v>
      </c>
      <c r="M91" s="227" t="s">
        <v>112</v>
      </c>
      <c r="N91" s="228" t="s">
        <v>120</v>
      </c>
      <c r="O91" s="54" t="str">
        <f t="shared" si="33"/>
        <v>1</v>
      </c>
      <c r="P91" s="54" t="str">
        <f t="shared" si="34"/>
        <v>1</v>
      </c>
      <c r="Q91" s="55">
        <f t="shared" si="35"/>
        <v>1</v>
      </c>
      <c r="R91" s="229"/>
      <c r="S91" s="56">
        <f t="shared" si="44"/>
        <v>0</v>
      </c>
      <c r="T91" s="230"/>
      <c r="U91" s="57">
        <f t="shared" si="45"/>
        <v>0</v>
      </c>
      <c r="V91" s="230"/>
      <c r="W91" s="57">
        <f t="shared" si="46"/>
        <v>0</v>
      </c>
      <c r="X91" s="57">
        <f t="shared" si="39"/>
        <v>0</v>
      </c>
      <c r="Y91" s="57">
        <f t="shared" si="40"/>
        <v>0</v>
      </c>
      <c r="Z91" s="58" t="e">
        <f t="shared" si="41"/>
        <v>#DIV/0!</v>
      </c>
      <c r="AA91" s="142"/>
      <c r="AB91" s="231"/>
      <c r="AC91" s="59"/>
      <c r="AD91" s="57">
        <f t="shared" si="47"/>
        <v>0</v>
      </c>
      <c r="AE91" s="141">
        <f t="shared" si="48"/>
        <v>0</v>
      </c>
      <c r="AF91" s="245"/>
      <c r="AG91" s="233"/>
      <c r="AH91" s="234"/>
      <c r="AI91" s="234"/>
      <c r="AJ91" s="235"/>
      <c r="AK91" s="233"/>
      <c r="AL91" s="235"/>
      <c r="AM91" s="236"/>
      <c r="AN91" s="237"/>
      <c r="AO91" s="236"/>
      <c r="AP91" s="236"/>
      <c r="AQ91" s="270"/>
      <c r="AR91" s="289"/>
      <c r="AS91" s="289"/>
      <c r="AT91" s="443"/>
    </row>
    <row r="92" spans="1:46" s="1" customFormat="1" ht="50.1" customHeight="1">
      <c r="A92" s="223" t="s">
        <v>649</v>
      </c>
      <c r="B92" s="224" t="s">
        <v>116</v>
      </c>
      <c r="C92" s="224" t="s">
        <v>117</v>
      </c>
      <c r="D92" s="246" t="s">
        <v>160</v>
      </c>
      <c r="E92" s="246" t="s">
        <v>161</v>
      </c>
      <c r="F92" s="224" t="s">
        <v>386</v>
      </c>
      <c r="G92" s="224" t="s">
        <v>387</v>
      </c>
      <c r="H92" s="239"/>
      <c r="I92" s="239"/>
      <c r="J92" s="239"/>
      <c r="K92" s="226"/>
      <c r="L92" s="227">
        <v>15</v>
      </c>
      <c r="M92" s="227" t="s">
        <v>112</v>
      </c>
      <c r="N92" s="228" t="s">
        <v>120</v>
      </c>
      <c r="O92" s="54" t="str">
        <f t="shared" si="33"/>
        <v>1</v>
      </c>
      <c r="P92" s="54" t="str">
        <f t="shared" si="34"/>
        <v>1</v>
      </c>
      <c r="Q92" s="55">
        <f t="shared" si="35"/>
        <v>1</v>
      </c>
      <c r="R92" s="229"/>
      <c r="S92" s="56">
        <f t="shared" si="44"/>
        <v>0</v>
      </c>
      <c r="T92" s="230"/>
      <c r="U92" s="57">
        <f t="shared" si="45"/>
        <v>0</v>
      </c>
      <c r="V92" s="230"/>
      <c r="W92" s="57">
        <f t="shared" si="46"/>
        <v>0</v>
      </c>
      <c r="X92" s="57">
        <f t="shared" si="39"/>
        <v>0</v>
      </c>
      <c r="Y92" s="57">
        <f t="shared" si="40"/>
        <v>0</v>
      </c>
      <c r="Z92" s="58" t="e">
        <f t="shared" si="41"/>
        <v>#DIV/0!</v>
      </c>
      <c r="AA92" s="142"/>
      <c r="AB92" s="231"/>
      <c r="AC92" s="59"/>
      <c r="AD92" s="57">
        <f t="shared" si="47"/>
        <v>0</v>
      </c>
      <c r="AE92" s="141">
        <f t="shared" si="48"/>
        <v>0</v>
      </c>
      <c r="AF92" s="245"/>
      <c r="AG92" s="233"/>
      <c r="AH92" s="234"/>
      <c r="AI92" s="234"/>
      <c r="AJ92" s="235"/>
      <c r="AK92" s="233"/>
      <c r="AL92" s="235"/>
      <c r="AM92" s="236"/>
      <c r="AN92" s="237"/>
      <c r="AO92" s="236"/>
      <c r="AP92" s="236"/>
      <c r="AQ92" s="270"/>
      <c r="AR92" s="289"/>
      <c r="AS92" s="289"/>
      <c r="AT92" s="443"/>
    </row>
    <row r="93" spans="1:46" s="1" customFormat="1" ht="50.1" customHeight="1">
      <c r="A93" s="223" t="s">
        <v>650</v>
      </c>
      <c r="B93" s="224" t="s">
        <v>116</v>
      </c>
      <c r="C93" s="224" t="s">
        <v>117</v>
      </c>
      <c r="D93" s="246" t="s">
        <v>160</v>
      </c>
      <c r="E93" s="246" t="s">
        <v>161</v>
      </c>
      <c r="F93" s="224" t="s">
        <v>388</v>
      </c>
      <c r="G93" s="224" t="s">
        <v>389</v>
      </c>
      <c r="H93" s="239"/>
      <c r="I93" s="239"/>
      <c r="J93" s="239"/>
      <c r="K93" s="226"/>
      <c r="L93" s="227">
        <v>1</v>
      </c>
      <c r="M93" s="227" t="s">
        <v>112</v>
      </c>
      <c r="N93" s="228" t="s">
        <v>120</v>
      </c>
      <c r="O93" s="54" t="str">
        <f t="shared" si="33"/>
        <v>1</v>
      </c>
      <c r="P93" s="54" t="str">
        <f t="shared" si="34"/>
        <v>1</v>
      </c>
      <c r="Q93" s="55">
        <f t="shared" si="35"/>
        <v>1</v>
      </c>
      <c r="R93" s="229"/>
      <c r="S93" s="56">
        <f t="shared" si="44"/>
        <v>0</v>
      </c>
      <c r="T93" s="230"/>
      <c r="U93" s="57">
        <f t="shared" si="45"/>
        <v>0</v>
      </c>
      <c r="V93" s="230"/>
      <c r="W93" s="57">
        <f t="shared" si="46"/>
        <v>0</v>
      </c>
      <c r="X93" s="57">
        <f t="shared" si="39"/>
        <v>0</v>
      </c>
      <c r="Y93" s="57">
        <f t="shared" si="40"/>
        <v>0</v>
      </c>
      <c r="Z93" s="58" t="e">
        <f t="shared" si="41"/>
        <v>#DIV/0!</v>
      </c>
      <c r="AA93" s="142"/>
      <c r="AB93" s="231"/>
      <c r="AC93" s="59"/>
      <c r="AD93" s="57">
        <f t="shared" si="47"/>
        <v>0</v>
      </c>
      <c r="AE93" s="141">
        <f t="shared" si="48"/>
        <v>0</v>
      </c>
      <c r="AF93" s="245"/>
      <c r="AG93" s="233"/>
      <c r="AH93" s="234"/>
      <c r="AI93" s="234"/>
      <c r="AJ93" s="249"/>
      <c r="AK93" s="233"/>
      <c r="AL93" s="235"/>
      <c r="AM93" s="236"/>
      <c r="AN93" s="237"/>
      <c r="AO93" s="236"/>
      <c r="AP93" s="236"/>
      <c r="AQ93" s="270"/>
      <c r="AR93" s="289"/>
      <c r="AS93" s="289"/>
      <c r="AT93" s="443"/>
    </row>
    <row r="94" spans="1:46" s="1" customFormat="1" ht="50.1" customHeight="1">
      <c r="A94" s="223" t="s">
        <v>651</v>
      </c>
      <c r="B94" s="224" t="s">
        <v>116</v>
      </c>
      <c r="C94" s="224" t="s">
        <v>117</v>
      </c>
      <c r="D94" s="246" t="s">
        <v>160</v>
      </c>
      <c r="E94" s="246" t="s">
        <v>161</v>
      </c>
      <c r="F94" s="224" t="s">
        <v>390</v>
      </c>
      <c r="G94" s="224" t="s">
        <v>391</v>
      </c>
      <c r="H94" s="239"/>
      <c r="I94" s="239"/>
      <c r="J94" s="239"/>
      <c r="K94" s="226"/>
      <c r="L94" s="227">
        <v>2</v>
      </c>
      <c r="M94" s="227" t="s">
        <v>112</v>
      </c>
      <c r="N94" s="228" t="s">
        <v>120</v>
      </c>
      <c r="O94" s="54" t="str">
        <f t="shared" si="33"/>
        <v>1</v>
      </c>
      <c r="P94" s="54" t="str">
        <f t="shared" si="34"/>
        <v>1</v>
      </c>
      <c r="Q94" s="55">
        <f t="shared" si="35"/>
        <v>1</v>
      </c>
      <c r="R94" s="229"/>
      <c r="S94" s="56">
        <f t="shared" si="44"/>
        <v>0</v>
      </c>
      <c r="T94" s="230"/>
      <c r="U94" s="57">
        <f t="shared" si="45"/>
        <v>0</v>
      </c>
      <c r="V94" s="230"/>
      <c r="W94" s="57">
        <f t="shared" si="46"/>
        <v>0</v>
      </c>
      <c r="X94" s="57">
        <f t="shared" si="39"/>
        <v>0</v>
      </c>
      <c r="Y94" s="57">
        <f t="shared" si="40"/>
        <v>0</v>
      </c>
      <c r="Z94" s="58" t="e">
        <f t="shared" si="41"/>
        <v>#DIV/0!</v>
      </c>
      <c r="AA94" s="142"/>
      <c r="AB94" s="231"/>
      <c r="AC94" s="59"/>
      <c r="AD94" s="57">
        <f t="shared" si="47"/>
        <v>0</v>
      </c>
      <c r="AE94" s="141">
        <f t="shared" si="48"/>
        <v>0</v>
      </c>
      <c r="AF94" s="245"/>
      <c r="AG94" s="233"/>
      <c r="AH94" s="234"/>
      <c r="AI94" s="234"/>
      <c r="AJ94" s="235"/>
      <c r="AK94" s="233"/>
      <c r="AL94" s="235"/>
      <c r="AM94" s="236"/>
      <c r="AN94" s="237"/>
      <c r="AO94" s="236"/>
      <c r="AP94" s="236"/>
      <c r="AQ94" s="270"/>
      <c r="AR94" s="289"/>
      <c r="AS94" s="289"/>
      <c r="AT94" s="443"/>
    </row>
    <row r="95" spans="1:46" s="1" customFormat="1" ht="50.1" customHeight="1">
      <c r="A95" s="223" t="s">
        <v>652</v>
      </c>
      <c r="B95" s="224" t="s">
        <v>116</v>
      </c>
      <c r="C95" s="224" t="s">
        <v>117</v>
      </c>
      <c r="D95" s="246" t="s">
        <v>392</v>
      </c>
      <c r="E95" s="246" t="s">
        <v>393</v>
      </c>
      <c r="F95" s="224" t="s">
        <v>394</v>
      </c>
      <c r="G95" s="224" t="s">
        <v>395</v>
      </c>
      <c r="H95" s="239"/>
      <c r="I95" s="239"/>
      <c r="J95" s="239"/>
      <c r="K95" s="226"/>
      <c r="L95" s="227">
        <v>1</v>
      </c>
      <c r="M95" s="227" t="s">
        <v>252</v>
      </c>
      <c r="N95" s="228" t="s">
        <v>120</v>
      </c>
      <c r="O95" s="54" t="str">
        <f t="shared" si="33"/>
        <v>1</v>
      </c>
      <c r="P95" s="54" t="str">
        <f t="shared" si="34"/>
        <v>1</v>
      </c>
      <c r="Q95" s="55">
        <f t="shared" si="35"/>
        <v>1</v>
      </c>
      <c r="R95" s="229"/>
      <c r="S95" s="56">
        <f t="shared" si="44"/>
        <v>0</v>
      </c>
      <c r="T95" s="230"/>
      <c r="U95" s="57">
        <f t="shared" si="45"/>
        <v>0</v>
      </c>
      <c r="V95" s="230"/>
      <c r="W95" s="57">
        <f t="shared" si="46"/>
        <v>0</v>
      </c>
      <c r="X95" s="57">
        <f t="shared" si="39"/>
        <v>0</v>
      </c>
      <c r="Y95" s="57">
        <f t="shared" si="40"/>
        <v>0</v>
      </c>
      <c r="Z95" s="58" t="e">
        <f t="shared" si="41"/>
        <v>#DIV/0!</v>
      </c>
      <c r="AA95" s="142"/>
      <c r="AB95" s="231"/>
      <c r="AC95" s="59"/>
      <c r="AD95" s="57">
        <f t="shared" si="47"/>
        <v>0</v>
      </c>
      <c r="AE95" s="141">
        <f t="shared" si="48"/>
        <v>0</v>
      </c>
      <c r="AF95" s="245"/>
      <c r="AG95" s="233"/>
      <c r="AH95" s="234"/>
      <c r="AI95" s="234"/>
      <c r="AJ95" s="235"/>
      <c r="AK95" s="233"/>
      <c r="AL95" s="235"/>
      <c r="AM95" s="236"/>
      <c r="AN95" s="237"/>
      <c r="AO95" s="236"/>
      <c r="AP95" s="236"/>
      <c r="AQ95" s="270"/>
      <c r="AR95" s="289"/>
      <c r="AS95" s="289"/>
      <c r="AT95" s="443"/>
    </row>
    <row r="96" spans="1:46" s="1" customFormat="1" ht="50.1" customHeight="1">
      <c r="A96" s="223" t="s">
        <v>653</v>
      </c>
      <c r="B96" s="224" t="s">
        <v>116</v>
      </c>
      <c r="C96" s="224" t="s">
        <v>117</v>
      </c>
      <c r="D96" s="246" t="s">
        <v>392</v>
      </c>
      <c r="E96" s="246" t="s">
        <v>393</v>
      </c>
      <c r="F96" s="224" t="s">
        <v>239</v>
      </c>
      <c r="G96" s="224" t="s">
        <v>396</v>
      </c>
      <c r="H96" s="239"/>
      <c r="I96" s="239"/>
      <c r="J96" s="239"/>
      <c r="K96" s="226"/>
      <c r="L96" s="227">
        <v>11.4</v>
      </c>
      <c r="M96" s="227" t="s">
        <v>102</v>
      </c>
      <c r="N96" s="228" t="s">
        <v>120</v>
      </c>
      <c r="O96" s="54" t="str">
        <f t="shared" si="33"/>
        <v>1</v>
      </c>
      <c r="P96" s="54" t="str">
        <f t="shared" si="34"/>
        <v>1</v>
      </c>
      <c r="Q96" s="55">
        <f t="shared" si="35"/>
        <v>1</v>
      </c>
      <c r="R96" s="229"/>
      <c r="S96" s="56">
        <f t="shared" si="44"/>
        <v>0</v>
      </c>
      <c r="T96" s="230"/>
      <c r="U96" s="57">
        <f t="shared" si="45"/>
        <v>0</v>
      </c>
      <c r="V96" s="230"/>
      <c r="W96" s="57">
        <f t="shared" si="46"/>
        <v>0</v>
      </c>
      <c r="X96" s="57">
        <f t="shared" si="39"/>
        <v>0</v>
      </c>
      <c r="Y96" s="57">
        <f t="shared" si="40"/>
        <v>0</v>
      </c>
      <c r="Z96" s="58" t="e">
        <f t="shared" si="41"/>
        <v>#DIV/0!</v>
      </c>
      <c r="AA96" s="142"/>
      <c r="AB96" s="231"/>
      <c r="AC96" s="59"/>
      <c r="AD96" s="57">
        <f t="shared" si="47"/>
        <v>0</v>
      </c>
      <c r="AE96" s="141">
        <f t="shared" si="48"/>
        <v>0</v>
      </c>
      <c r="AF96" s="245"/>
      <c r="AG96" s="233"/>
      <c r="AH96" s="234"/>
      <c r="AI96" s="234"/>
      <c r="AJ96" s="235"/>
      <c r="AK96" s="233"/>
      <c r="AL96" s="235"/>
      <c r="AM96" s="236"/>
      <c r="AN96" s="237"/>
      <c r="AO96" s="236"/>
      <c r="AP96" s="236"/>
      <c r="AQ96" s="270"/>
      <c r="AR96" s="289"/>
      <c r="AS96" s="289"/>
      <c r="AT96" s="443"/>
    </row>
    <row r="97" spans="1:46" s="1" customFormat="1" ht="50.1" customHeight="1">
      <c r="A97" s="223" t="s">
        <v>654</v>
      </c>
      <c r="B97" s="224" t="s">
        <v>116</v>
      </c>
      <c r="C97" s="224" t="s">
        <v>117</v>
      </c>
      <c r="D97" s="246" t="s">
        <v>392</v>
      </c>
      <c r="E97" s="246" t="s">
        <v>393</v>
      </c>
      <c r="F97" s="224" t="s">
        <v>397</v>
      </c>
      <c r="G97" s="224" t="s">
        <v>398</v>
      </c>
      <c r="H97" s="239"/>
      <c r="I97" s="239"/>
      <c r="J97" s="239"/>
      <c r="K97" s="226"/>
      <c r="L97" s="227">
        <v>1</v>
      </c>
      <c r="M97" s="227" t="s">
        <v>252</v>
      </c>
      <c r="N97" s="228" t="s">
        <v>120</v>
      </c>
      <c r="O97" s="54" t="str">
        <f t="shared" si="33"/>
        <v>1</v>
      </c>
      <c r="P97" s="54" t="str">
        <f t="shared" si="34"/>
        <v>1</v>
      </c>
      <c r="Q97" s="55">
        <f t="shared" si="35"/>
        <v>1</v>
      </c>
      <c r="R97" s="229"/>
      <c r="S97" s="56">
        <f t="shared" si="44"/>
        <v>0</v>
      </c>
      <c r="T97" s="230"/>
      <c r="U97" s="57">
        <f t="shared" si="45"/>
        <v>0</v>
      </c>
      <c r="V97" s="230"/>
      <c r="W97" s="57">
        <f t="shared" si="46"/>
        <v>0</v>
      </c>
      <c r="X97" s="57">
        <f t="shared" si="39"/>
        <v>0</v>
      </c>
      <c r="Y97" s="57">
        <f t="shared" si="40"/>
        <v>0</v>
      </c>
      <c r="Z97" s="58" t="e">
        <f t="shared" si="41"/>
        <v>#DIV/0!</v>
      </c>
      <c r="AA97" s="142"/>
      <c r="AB97" s="231"/>
      <c r="AC97" s="59"/>
      <c r="AD97" s="57">
        <f t="shared" si="47"/>
        <v>0</v>
      </c>
      <c r="AE97" s="141">
        <f t="shared" si="48"/>
        <v>0</v>
      </c>
      <c r="AF97" s="245"/>
      <c r="AG97" s="233"/>
      <c r="AH97" s="234"/>
      <c r="AI97" s="234"/>
      <c r="AJ97" s="235"/>
      <c r="AK97" s="233"/>
      <c r="AL97" s="235"/>
      <c r="AM97" s="236"/>
      <c r="AN97" s="237"/>
      <c r="AO97" s="236"/>
      <c r="AP97" s="236"/>
      <c r="AQ97" s="270"/>
      <c r="AR97" s="289"/>
      <c r="AS97" s="289"/>
      <c r="AT97" s="443"/>
    </row>
    <row r="98" spans="1:46" s="1" customFormat="1" ht="50.1" customHeight="1">
      <c r="A98" s="223" t="s">
        <v>655</v>
      </c>
      <c r="B98" s="224" t="s">
        <v>116</v>
      </c>
      <c r="C98" s="224" t="s">
        <v>117</v>
      </c>
      <c r="D98" s="246" t="s">
        <v>392</v>
      </c>
      <c r="E98" s="246" t="s">
        <v>393</v>
      </c>
      <c r="F98" s="224" t="s">
        <v>399</v>
      </c>
      <c r="G98" s="224" t="s">
        <v>400</v>
      </c>
      <c r="H98" s="239"/>
      <c r="I98" s="239"/>
      <c r="J98" s="239"/>
      <c r="K98" s="226"/>
      <c r="L98" s="227">
        <v>1</v>
      </c>
      <c r="M98" s="227" t="s">
        <v>112</v>
      </c>
      <c r="N98" s="228" t="s">
        <v>120</v>
      </c>
      <c r="O98" s="54" t="str">
        <f t="shared" si="33"/>
        <v>1</v>
      </c>
      <c r="P98" s="54" t="str">
        <f t="shared" si="34"/>
        <v>1</v>
      </c>
      <c r="Q98" s="55">
        <f t="shared" si="35"/>
        <v>1</v>
      </c>
      <c r="R98" s="229"/>
      <c r="S98" s="56">
        <f t="shared" si="44"/>
        <v>0</v>
      </c>
      <c r="T98" s="230"/>
      <c r="U98" s="57">
        <f t="shared" si="45"/>
        <v>0</v>
      </c>
      <c r="V98" s="230"/>
      <c r="W98" s="57">
        <f t="shared" si="46"/>
        <v>0</v>
      </c>
      <c r="X98" s="57">
        <f t="shared" si="39"/>
        <v>0</v>
      </c>
      <c r="Y98" s="57">
        <f t="shared" si="40"/>
        <v>0</v>
      </c>
      <c r="Z98" s="58" t="e">
        <f t="shared" si="41"/>
        <v>#DIV/0!</v>
      </c>
      <c r="AA98" s="142"/>
      <c r="AB98" s="231"/>
      <c r="AC98" s="59"/>
      <c r="AD98" s="57">
        <f t="shared" si="47"/>
        <v>0</v>
      </c>
      <c r="AE98" s="141">
        <f t="shared" si="48"/>
        <v>0</v>
      </c>
      <c r="AF98" s="245"/>
      <c r="AG98" s="233"/>
      <c r="AH98" s="234"/>
      <c r="AI98" s="234"/>
      <c r="AJ98" s="249"/>
      <c r="AK98" s="233"/>
      <c r="AL98" s="235"/>
      <c r="AM98" s="236"/>
      <c r="AN98" s="237"/>
      <c r="AO98" s="236"/>
      <c r="AP98" s="236"/>
      <c r="AQ98" s="270"/>
      <c r="AR98" s="289"/>
      <c r="AS98" s="289"/>
      <c r="AT98" s="443"/>
    </row>
    <row r="99" spans="1:46" ht="50.1" customHeight="1">
      <c r="A99" s="223" t="s">
        <v>656</v>
      </c>
      <c r="B99" s="224" t="s">
        <v>116</v>
      </c>
      <c r="C99" s="224" t="s">
        <v>117</v>
      </c>
      <c r="D99" s="244" t="s">
        <v>392</v>
      </c>
      <c r="E99" s="244" t="s">
        <v>393</v>
      </c>
      <c r="F99" s="224" t="s">
        <v>401</v>
      </c>
      <c r="G99" s="224" t="s">
        <v>402</v>
      </c>
      <c r="H99" s="239"/>
      <c r="I99" s="239"/>
      <c r="J99" s="239"/>
      <c r="K99" s="226"/>
      <c r="L99" s="227">
        <v>1</v>
      </c>
      <c r="M99" s="227" t="s">
        <v>112</v>
      </c>
      <c r="N99" s="228" t="s">
        <v>120</v>
      </c>
      <c r="O99" s="54" t="str">
        <f t="shared" si="33"/>
        <v>1</v>
      </c>
      <c r="P99" s="54" t="str">
        <f t="shared" si="34"/>
        <v>1</v>
      </c>
      <c r="Q99" s="55">
        <f t="shared" si="35"/>
        <v>1</v>
      </c>
      <c r="R99" s="229"/>
      <c r="S99" s="56">
        <f t="shared" si="44"/>
        <v>0</v>
      </c>
      <c r="T99" s="230"/>
      <c r="U99" s="57">
        <f t="shared" si="45"/>
        <v>0</v>
      </c>
      <c r="V99" s="230"/>
      <c r="W99" s="57">
        <f t="shared" si="46"/>
        <v>0</v>
      </c>
      <c r="X99" s="57">
        <f t="shared" si="39"/>
        <v>0</v>
      </c>
      <c r="Y99" s="57">
        <f t="shared" si="40"/>
        <v>0</v>
      </c>
      <c r="Z99" s="58" t="e">
        <f t="shared" si="41"/>
        <v>#DIV/0!</v>
      </c>
      <c r="AA99" s="142"/>
      <c r="AB99" s="231"/>
      <c r="AC99" s="59"/>
      <c r="AD99" s="57">
        <f t="shared" si="47"/>
        <v>0</v>
      </c>
      <c r="AE99" s="141">
        <f t="shared" si="48"/>
        <v>0</v>
      </c>
      <c r="AF99" s="245"/>
      <c r="AG99" s="233"/>
      <c r="AH99" s="234"/>
      <c r="AI99" s="234"/>
      <c r="AJ99" s="235"/>
      <c r="AK99" s="233"/>
      <c r="AL99" s="235"/>
      <c r="AM99" s="236"/>
      <c r="AN99" s="237"/>
      <c r="AO99" s="236"/>
      <c r="AP99" s="236"/>
      <c r="AQ99" s="270"/>
      <c r="AR99" s="289"/>
      <c r="AS99" s="289"/>
      <c r="AT99" s="446"/>
    </row>
    <row r="100" spans="1:46" ht="50.1" customHeight="1">
      <c r="A100" s="223" t="s">
        <v>657</v>
      </c>
      <c r="B100" s="224" t="s">
        <v>116</v>
      </c>
      <c r="C100" s="224" t="s">
        <v>117</v>
      </c>
      <c r="D100" s="246" t="s">
        <v>392</v>
      </c>
      <c r="E100" s="244" t="s">
        <v>393</v>
      </c>
      <c r="F100" s="224" t="s">
        <v>403</v>
      </c>
      <c r="G100" s="224" t="s">
        <v>404</v>
      </c>
      <c r="H100" s="239"/>
      <c r="I100" s="239"/>
      <c r="J100" s="239"/>
      <c r="K100" s="226"/>
      <c r="L100" s="227">
        <v>1</v>
      </c>
      <c r="M100" s="227" t="s">
        <v>112</v>
      </c>
      <c r="N100" s="228" t="s">
        <v>120</v>
      </c>
      <c r="O100" s="54" t="str">
        <f t="shared" si="33"/>
        <v>1</v>
      </c>
      <c r="P100" s="54" t="str">
        <f t="shared" si="34"/>
        <v>1</v>
      </c>
      <c r="Q100" s="55">
        <f t="shared" si="35"/>
        <v>1</v>
      </c>
      <c r="R100" s="229"/>
      <c r="S100" s="56">
        <f>IF(ISNUMBER(FIND("↑",R100))=TRUE,"↑",IF(ISNUMBER(FIND("↑",#REF!))=TRUE,R100,IF(ISNUMBER(FIND("포함",R100))=TRUE,R100,IFERROR(ROUNDDOWN(R100*$L100*$Q100,-1),0))))</f>
        <v>0</v>
      </c>
      <c r="T100" s="230"/>
      <c r="U100" s="57">
        <f>IF(ISNUMBER(FIND("↑",T100))=TRUE,"↑",IF(ISNUMBER(FIND("↑",#REF!))=TRUE,T100,IF(ISNUMBER(FIND("포함",T100))=TRUE,T100,IFERROR(ROUNDDOWN(T100*$L100*$Q100,-1),0))))</f>
        <v>0</v>
      </c>
      <c r="V100" s="230"/>
      <c r="W100" s="57">
        <f>IF(ISNUMBER(FIND("↑",V100))=TRUE,"↑",IF(ISNUMBER(FIND("↑",#REF!))=TRUE,V100,IF(ISNUMBER(FIND("포함",V100))=TRUE,V100,IFERROR(ROUNDDOWN(V100*$L100*$Q100,-1),0))))</f>
        <v>0</v>
      </c>
      <c r="X100" s="57">
        <f t="shared" si="39"/>
        <v>0</v>
      </c>
      <c r="Y100" s="57">
        <f t="shared" si="40"/>
        <v>0</v>
      </c>
      <c r="Z100" s="58" t="e">
        <f t="shared" si="41"/>
        <v>#DIV/0!</v>
      </c>
      <c r="AA100" s="142"/>
      <c r="AB100" s="231"/>
      <c r="AC100" s="59"/>
      <c r="AD100" s="57">
        <f>IF(ISNUMBER(FIND("↑",R100))=TRUE,"↑",IF(ISNUMBER(FIND("포함",R100))=TRUE,R100,IF(ISNUMBER(FIND("↑",#REF!))=TRUE,"일괄",IFERROR(AVERAGE(R100,T100,V100),0))))</f>
        <v>0</v>
      </c>
      <c r="AE100" s="141">
        <f>IF(ISNUMBER(FIND("↑",R100))=TRUE,"↑",IF(ISNUMBER(FIND("포함",R100))=TRUE,R100,IF(ISNUMBER(FIND("↑",#REF!))=TRUE,IFERROR(ROUNDDOWN(IF(V100="",AVERAGEA(U100,S100),AVERAGEA(S100,U100,W100)),-1),0),IFERROR(ROUNDDOWN(AD100*L100*Q100,-1),0))))</f>
        <v>0</v>
      </c>
      <c r="AF100" s="245"/>
      <c r="AG100" s="233"/>
      <c r="AH100" s="234"/>
      <c r="AI100" s="234"/>
      <c r="AJ100" s="235"/>
      <c r="AK100" s="233"/>
      <c r="AL100" s="235"/>
      <c r="AM100" s="236"/>
      <c r="AN100" s="237"/>
      <c r="AO100" s="236"/>
      <c r="AP100" s="236"/>
      <c r="AQ100" s="270"/>
      <c r="AR100" s="289"/>
      <c r="AS100" s="289"/>
      <c r="AT100" s="443"/>
    </row>
    <row r="101" spans="1:46" ht="50.1" customHeight="1">
      <c r="A101" s="223" t="s">
        <v>658</v>
      </c>
      <c r="B101" s="224" t="s">
        <v>116</v>
      </c>
      <c r="C101" s="224" t="s">
        <v>117</v>
      </c>
      <c r="D101" s="244" t="s">
        <v>392</v>
      </c>
      <c r="E101" s="244" t="s">
        <v>393</v>
      </c>
      <c r="F101" s="224" t="s">
        <v>324</v>
      </c>
      <c r="G101" s="224" t="s">
        <v>405</v>
      </c>
      <c r="H101" s="239"/>
      <c r="I101" s="239"/>
      <c r="J101" s="239"/>
      <c r="K101" s="226"/>
      <c r="L101" s="227">
        <v>1</v>
      </c>
      <c r="M101" s="227" t="s">
        <v>112</v>
      </c>
      <c r="N101" s="228" t="s">
        <v>120</v>
      </c>
      <c r="O101" s="54" t="str">
        <f t="shared" si="33"/>
        <v>1</v>
      </c>
      <c r="P101" s="54" t="str">
        <f t="shared" si="34"/>
        <v>1</v>
      </c>
      <c r="Q101" s="55">
        <f t="shared" si="35"/>
        <v>1</v>
      </c>
      <c r="R101" s="229"/>
      <c r="S101" s="56">
        <f>IF(ISNUMBER(FIND("↑",R101))=TRUE,"↑",IF(ISNUMBER(FIND("↑",#REF!))=TRUE,R101,IF(ISNUMBER(FIND("포함",R101))=TRUE,R101,IFERROR(ROUNDDOWN(R101*$L101*$Q101,-1),0))))</f>
        <v>0</v>
      </c>
      <c r="T101" s="230"/>
      <c r="U101" s="57">
        <f>IF(ISNUMBER(FIND("↑",T101))=TRUE,"↑",IF(ISNUMBER(FIND("↑",#REF!))=TRUE,T101,IF(ISNUMBER(FIND("포함",T101))=TRUE,T101,IFERROR(ROUNDDOWN(T101*$L101*$Q101,-1),0))))</f>
        <v>0</v>
      </c>
      <c r="V101" s="230"/>
      <c r="W101" s="57">
        <f>IF(ISNUMBER(FIND("↑",V101))=TRUE,"↑",IF(ISNUMBER(FIND("↑",#REF!))=TRUE,V101,IF(ISNUMBER(FIND("포함",V101))=TRUE,V101,IFERROR(ROUNDDOWN(V101*$L101*$Q101,-1),0))))</f>
        <v>0</v>
      </c>
      <c r="X101" s="57">
        <f t="shared" si="39"/>
        <v>0</v>
      </c>
      <c r="Y101" s="57">
        <f t="shared" si="40"/>
        <v>0</v>
      </c>
      <c r="Z101" s="58" t="e">
        <f t="shared" si="41"/>
        <v>#DIV/0!</v>
      </c>
      <c r="AA101" s="142"/>
      <c r="AB101" s="231"/>
      <c r="AC101" s="59"/>
      <c r="AD101" s="57">
        <f>IF(ISNUMBER(FIND("↑",R101))=TRUE,"↑",IF(ISNUMBER(FIND("포함",R101))=TRUE,R101,IF(ISNUMBER(FIND("↑",#REF!))=TRUE,"일괄",IFERROR(AVERAGE(R101,T101,V101),0))))</f>
        <v>0</v>
      </c>
      <c r="AE101" s="141">
        <f>IF(ISNUMBER(FIND("↑",R101))=TRUE,"↑",IF(ISNUMBER(FIND("포함",R101))=TRUE,R101,IF(ISNUMBER(FIND("↑",#REF!))=TRUE,IFERROR(ROUNDDOWN(IF(V101="",AVERAGEA(U101,S101),AVERAGEA(S101,U101,W101)),-1),0),IFERROR(ROUNDDOWN(AD101*L101*Q101,-1),0))))</f>
        <v>0</v>
      </c>
      <c r="AF101" s="245"/>
      <c r="AG101" s="233"/>
      <c r="AH101" s="234"/>
      <c r="AI101" s="234"/>
      <c r="AJ101" s="235"/>
      <c r="AK101" s="233"/>
      <c r="AL101" s="235"/>
      <c r="AM101" s="236"/>
      <c r="AN101" s="237"/>
      <c r="AO101" s="236"/>
      <c r="AP101" s="236"/>
      <c r="AQ101" s="270"/>
      <c r="AR101" s="289"/>
      <c r="AS101" s="289"/>
      <c r="AT101" s="443"/>
    </row>
    <row r="102" spans="1:46" ht="50.1" customHeight="1">
      <c r="A102" s="223" t="s">
        <v>659</v>
      </c>
      <c r="B102" s="224" t="s">
        <v>116</v>
      </c>
      <c r="C102" s="224" t="s">
        <v>117</v>
      </c>
      <c r="D102" s="246" t="s">
        <v>392</v>
      </c>
      <c r="E102" s="244" t="s">
        <v>393</v>
      </c>
      <c r="F102" s="224" t="s">
        <v>275</v>
      </c>
      <c r="G102" s="224" t="s">
        <v>406</v>
      </c>
      <c r="H102" s="239"/>
      <c r="I102" s="239"/>
      <c r="J102" s="239"/>
      <c r="K102" s="226"/>
      <c r="L102" s="227">
        <v>5.2</v>
      </c>
      <c r="M102" s="227" t="s">
        <v>247</v>
      </c>
      <c r="N102" s="228" t="s">
        <v>120</v>
      </c>
      <c r="O102" s="54" t="str">
        <f t="shared" si="33"/>
        <v>1</v>
      </c>
      <c r="P102" s="54" t="str">
        <f t="shared" si="34"/>
        <v>1</v>
      </c>
      <c r="Q102" s="55">
        <f t="shared" si="35"/>
        <v>1</v>
      </c>
      <c r="R102" s="229"/>
      <c r="S102" s="56">
        <f t="shared" ref="S102:S127" si="49">IF(ISNUMBER(FIND("↑",R102))=TRUE,"↑",IF(ISNUMBER(FIND("↑",R103))=TRUE,R102,IF(ISNUMBER(FIND("포함",R102))=TRUE,R102,IFERROR(ROUNDDOWN(R102*$L102*$Q102,-1),0))))</f>
        <v>0</v>
      </c>
      <c r="T102" s="230"/>
      <c r="U102" s="57">
        <f t="shared" ref="U102:U127" si="50">IF(ISNUMBER(FIND("↑",T102))=TRUE,"↑",IF(ISNUMBER(FIND("↑",T103))=TRUE,T102,IF(ISNUMBER(FIND("포함",T102))=TRUE,T102,IFERROR(ROUNDDOWN(T102*$L102*$Q102,-1),0))))</f>
        <v>0</v>
      </c>
      <c r="V102" s="230"/>
      <c r="W102" s="57">
        <f t="shared" ref="W102:W127" si="51">IF(ISNUMBER(FIND("↑",V102))=TRUE,"↑",IF(ISNUMBER(FIND("↑",V103))=TRUE,V102,IF(ISNUMBER(FIND("포함",V102))=TRUE,V102,IFERROR(ROUNDDOWN(V102*$L102*$Q102,-1),0))))</f>
        <v>0</v>
      </c>
      <c r="X102" s="57">
        <f t="shared" si="39"/>
        <v>0</v>
      </c>
      <c r="Y102" s="57">
        <f t="shared" si="40"/>
        <v>0</v>
      </c>
      <c r="Z102" s="58" t="e">
        <f t="shared" si="41"/>
        <v>#DIV/0!</v>
      </c>
      <c r="AA102" s="142"/>
      <c r="AB102" s="231"/>
      <c r="AC102" s="59"/>
      <c r="AD102" s="57">
        <f t="shared" ref="AD102:AD127" si="52">IF(ISNUMBER(FIND("↑",R102))=TRUE,"↑",IF(ISNUMBER(FIND("포함",R102))=TRUE,R102,IF(ISNUMBER(FIND("↑",R103))=TRUE,"일괄",IFERROR(AVERAGE(R102,T102,V102),0))))</f>
        <v>0</v>
      </c>
      <c r="AE102" s="141">
        <f t="shared" ref="AE102:AE127" si="53">IF(ISNUMBER(FIND("↑",R102))=TRUE,"↑",IF(ISNUMBER(FIND("포함",R102))=TRUE,R102,IF(ISNUMBER(FIND("↑",R103))=TRUE,IFERROR(ROUNDDOWN(IF(V102="",AVERAGEA(U102,S102),AVERAGEA(S102,U102,W102)),-1),0),IFERROR(ROUNDDOWN(AD102*L102*Q102,-1),0))))</f>
        <v>0</v>
      </c>
      <c r="AF102" s="245"/>
      <c r="AG102" s="233"/>
      <c r="AH102" s="234"/>
      <c r="AI102" s="234"/>
      <c r="AJ102" s="235"/>
      <c r="AK102" s="233"/>
      <c r="AL102" s="235"/>
      <c r="AM102" s="236"/>
      <c r="AN102" s="237"/>
      <c r="AO102" s="236"/>
      <c r="AP102" s="236"/>
      <c r="AQ102" s="270"/>
      <c r="AR102" s="289"/>
      <c r="AS102" s="289"/>
      <c r="AT102" s="443"/>
    </row>
    <row r="103" spans="1:46" ht="50.1" customHeight="1">
      <c r="A103" s="223" t="s">
        <v>660</v>
      </c>
      <c r="B103" s="224" t="s">
        <v>116</v>
      </c>
      <c r="C103" s="224" t="s">
        <v>117</v>
      </c>
      <c r="D103" s="244" t="s">
        <v>392</v>
      </c>
      <c r="E103" s="244" t="s">
        <v>393</v>
      </c>
      <c r="F103" s="224" t="s">
        <v>407</v>
      </c>
      <c r="G103" s="224" t="s">
        <v>408</v>
      </c>
      <c r="H103" s="239"/>
      <c r="I103" s="239"/>
      <c r="J103" s="239"/>
      <c r="K103" s="226"/>
      <c r="L103" s="227">
        <v>8</v>
      </c>
      <c r="M103" s="227" t="s">
        <v>102</v>
      </c>
      <c r="N103" s="228" t="s">
        <v>120</v>
      </c>
      <c r="O103" s="54" t="str">
        <f t="shared" si="33"/>
        <v>1</v>
      </c>
      <c r="P103" s="54" t="str">
        <f t="shared" si="34"/>
        <v>1</v>
      </c>
      <c r="Q103" s="55">
        <f t="shared" si="35"/>
        <v>1</v>
      </c>
      <c r="R103" s="229"/>
      <c r="S103" s="56">
        <f>IF(ISNUMBER(FIND("↑",R103))=TRUE,"↑",IF(ISNUMBER(FIND("↑",#REF!))=TRUE,R103,IF(ISNUMBER(FIND("포함",R103))=TRUE,R103,IFERROR(ROUNDDOWN(R103*$L103*$Q103,-1),0))))</f>
        <v>0</v>
      </c>
      <c r="T103" s="230"/>
      <c r="U103" s="57">
        <f>IF(ISNUMBER(FIND("↑",T103))=TRUE,"↑",IF(ISNUMBER(FIND("↑",#REF!))=TRUE,T103,IF(ISNUMBER(FIND("포함",T103))=TRUE,T103,IFERROR(ROUNDDOWN(T103*$L103*$Q103,-1),0))))</f>
        <v>0</v>
      </c>
      <c r="V103" s="230"/>
      <c r="W103" s="57">
        <f>IF(ISNUMBER(FIND("↑",V103))=TRUE,"↑",IF(ISNUMBER(FIND("↑",#REF!))=TRUE,V103,IF(ISNUMBER(FIND("포함",V103))=TRUE,V103,IFERROR(ROUNDDOWN(V103*$L103*$Q103,-1),0))))</f>
        <v>0</v>
      </c>
      <c r="X103" s="57">
        <f t="shared" si="39"/>
        <v>0</v>
      </c>
      <c r="Y103" s="57">
        <f t="shared" si="40"/>
        <v>0</v>
      </c>
      <c r="Z103" s="58" t="e">
        <f t="shared" si="41"/>
        <v>#DIV/0!</v>
      </c>
      <c r="AA103" s="142"/>
      <c r="AB103" s="231"/>
      <c r="AC103" s="59"/>
      <c r="AD103" s="57">
        <f>IF(ISNUMBER(FIND("↑",R103))=TRUE,"↑",IF(ISNUMBER(FIND("포함",R103))=TRUE,R103,IF(ISNUMBER(FIND("↑",#REF!))=TRUE,"일괄",IFERROR(AVERAGE(R103,T103,V103),0))))</f>
        <v>0</v>
      </c>
      <c r="AE103" s="141">
        <f>IF(ISNUMBER(FIND("↑",R103))=TRUE,"↑",IF(ISNUMBER(FIND("포함",R103))=TRUE,R103,IF(ISNUMBER(FIND("↑",#REF!))=TRUE,IFERROR(ROUNDDOWN(IF(V103="",AVERAGEA(U103,S103),AVERAGEA(S103,U103,W103)),-1),0),IFERROR(ROUNDDOWN(AD103*L103*Q103,-1),0))))</f>
        <v>0</v>
      </c>
      <c r="AF103" s="245"/>
      <c r="AG103" s="233"/>
      <c r="AH103" s="234"/>
      <c r="AI103" s="234"/>
      <c r="AJ103" s="235"/>
      <c r="AK103" s="233"/>
      <c r="AL103" s="235"/>
      <c r="AM103" s="236"/>
      <c r="AN103" s="237"/>
      <c r="AO103" s="236"/>
      <c r="AP103" s="236"/>
      <c r="AQ103" s="270"/>
      <c r="AR103" s="289"/>
      <c r="AS103" s="289"/>
      <c r="AT103" s="443"/>
    </row>
    <row r="104" spans="1:46" ht="50.1" customHeight="1">
      <c r="A104" s="223" t="s">
        <v>661</v>
      </c>
      <c r="B104" s="224" t="s">
        <v>116</v>
      </c>
      <c r="C104" s="224" t="s">
        <v>117</v>
      </c>
      <c r="D104" s="244" t="s">
        <v>392</v>
      </c>
      <c r="E104" s="244" t="s">
        <v>393</v>
      </c>
      <c r="F104" s="224" t="s">
        <v>409</v>
      </c>
      <c r="G104" s="224" t="s">
        <v>410</v>
      </c>
      <c r="H104" s="239"/>
      <c r="I104" s="239"/>
      <c r="J104" s="239"/>
      <c r="K104" s="226"/>
      <c r="L104" s="227">
        <v>1</v>
      </c>
      <c r="M104" s="227" t="s">
        <v>252</v>
      </c>
      <c r="N104" s="228" t="s">
        <v>120</v>
      </c>
      <c r="O104" s="54" t="str">
        <f t="shared" si="33"/>
        <v>1</v>
      </c>
      <c r="P104" s="54" t="str">
        <f t="shared" si="34"/>
        <v>1</v>
      </c>
      <c r="Q104" s="55">
        <f t="shared" si="35"/>
        <v>1</v>
      </c>
      <c r="R104" s="229"/>
      <c r="S104" s="56">
        <f t="shared" si="49"/>
        <v>0</v>
      </c>
      <c r="T104" s="230"/>
      <c r="U104" s="57">
        <f t="shared" si="50"/>
        <v>0</v>
      </c>
      <c r="V104" s="230"/>
      <c r="W104" s="57">
        <f t="shared" si="51"/>
        <v>0</v>
      </c>
      <c r="X104" s="57">
        <f t="shared" si="39"/>
        <v>0</v>
      </c>
      <c r="Y104" s="57">
        <f t="shared" si="40"/>
        <v>0</v>
      </c>
      <c r="Z104" s="58" t="e">
        <f t="shared" si="41"/>
        <v>#DIV/0!</v>
      </c>
      <c r="AA104" s="142"/>
      <c r="AB104" s="231"/>
      <c r="AC104" s="59"/>
      <c r="AD104" s="57">
        <f t="shared" si="52"/>
        <v>0</v>
      </c>
      <c r="AE104" s="141">
        <f t="shared" si="53"/>
        <v>0</v>
      </c>
      <c r="AF104" s="245"/>
      <c r="AG104" s="233"/>
      <c r="AH104" s="234"/>
      <c r="AI104" s="234"/>
      <c r="AJ104" s="235"/>
      <c r="AK104" s="233"/>
      <c r="AL104" s="235"/>
      <c r="AM104" s="236"/>
      <c r="AN104" s="237"/>
      <c r="AO104" s="236"/>
      <c r="AP104" s="236"/>
      <c r="AQ104" s="270"/>
      <c r="AR104" s="289"/>
      <c r="AS104" s="289"/>
      <c r="AT104" s="443"/>
    </row>
    <row r="105" spans="1:46" ht="50.1" customHeight="1">
      <c r="A105" s="223" t="s">
        <v>662</v>
      </c>
      <c r="B105" s="224" t="s">
        <v>116</v>
      </c>
      <c r="C105" s="224" t="s">
        <v>117</v>
      </c>
      <c r="D105" s="244" t="s">
        <v>392</v>
      </c>
      <c r="E105" s="244" t="s">
        <v>393</v>
      </c>
      <c r="F105" s="224" t="s">
        <v>356</v>
      </c>
      <c r="G105" s="224" t="s">
        <v>411</v>
      </c>
      <c r="H105" s="239"/>
      <c r="I105" s="239"/>
      <c r="J105" s="239"/>
      <c r="K105" s="226"/>
      <c r="L105" s="227">
        <v>1</v>
      </c>
      <c r="M105" s="227" t="s">
        <v>112</v>
      </c>
      <c r="N105" s="228" t="s">
        <v>120</v>
      </c>
      <c r="O105" s="54" t="str">
        <f t="shared" si="33"/>
        <v>1</v>
      </c>
      <c r="P105" s="54" t="str">
        <f t="shared" si="34"/>
        <v>1</v>
      </c>
      <c r="Q105" s="55">
        <f t="shared" si="35"/>
        <v>1</v>
      </c>
      <c r="R105" s="229"/>
      <c r="S105" s="56">
        <f t="shared" si="49"/>
        <v>0</v>
      </c>
      <c r="T105" s="230"/>
      <c r="U105" s="57">
        <f t="shared" si="50"/>
        <v>0</v>
      </c>
      <c r="V105" s="230"/>
      <c r="W105" s="57">
        <f t="shared" si="51"/>
        <v>0</v>
      </c>
      <c r="X105" s="57">
        <f t="shared" si="39"/>
        <v>0</v>
      </c>
      <c r="Y105" s="57">
        <f t="shared" si="40"/>
        <v>0</v>
      </c>
      <c r="Z105" s="58" t="e">
        <f t="shared" si="41"/>
        <v>#DIV/0!</v>
      </c>
      <c r="AA105" s="142"/>
      <c r="AB105" s="231"/>
      <c r="AC105" s="59"/>
      <c r="AD105" s="57">
        <f t="shared" si="52"/>
        <v>0</v>
      </c>
      <c r="AE105" s="141">
        <f t="shared" si="53"/>
        <v>0</v>
      </c>
      <c r="AF105" s="245"/>
      <c r="AG105" s="233"/>
      <c r="AH105" s="234"/>
      <c r="AI105" s="234"/>
      <c r="AJ105" s="235"/>
      <c r="AK105" s="233"/>
      <c r="AL105" s="235"/>
      <c r="AM105" s="236"/>
      <c r="AN105" s="237"/>
      <c r="AO105" s="236"/>
      <c r="AP105" s="236"/>
      <c r="AQ105" s="270"/>
      <c r="AR105" s="289"/>
      <c r="AS105" s="289"/>
      <c r="AT105" s="443"/>
    </row>
    <row r="106" spans="1:46" ht="50.1" customHeight="1">
      <c r="A106" s="223" t="s">
        <v>663</v>
      </c>
      <c r="B106" s="224" t="s">
        <v>116</v>
      </c>
      <c r="C106" s="224" t="s">
        <v>117</v>
      </c>
      <c r="D106" s="244" t="s">
        <v>392</v>
      </c>
      <c r="E106" s="244" t="s">
        <v>393</v>
      </c>
      <c r="F106" s="224" t="s">
        <v>412</v>
      </c>
      <c r="G106" s="224" t="s">
        <v>413</v>
      </c>
      <c r="H106" s="239"/>
      <c r="I106" s="239"/>
      <c r="J106" s="239"/>
      <c r="K106" s="226"/>
      <c r="L106" s="227">
        <v>2</v>
      </c>
      <c r="M106" s="227" t="s">
        <v>112</v>
      </c>
      <c r="N106" s="228" t="s">
        <v>120</v>
      </c>
      <c r="O106" s="54" t="str">
        <f t="shared" si="33"/>
        <v>1</v>
      </c>
      <c r="P106" s="54" t="str">
        <f t="shared" si="34"/>
        <v>1</v>
      </c>
      <c r="Q106" s="55">
        <f t="shared" si="35"/>
        <v>1</v>
      </c>
      <c r="R106" s="229"/>
      <c r="S106" s="56">
        <f t="shared" si="49"/>
        <v>0</v>
      </c>
      <c r="T106" s="230"/>
      <c r="U106" s="57">
        <f t="shared" si="50"/>
        <v>0</v>
      </c>
      <c r="V106" s="230"/>
      <c r="W106" s="57">
        <f t="shared" si="51"/>
        <v>0</v>
      </c>
      <c r="X106" s="57">
        <f t="shared" si="39"/>
        <v>0</v>
      </c>
      <c r="Y106" s="57">
        <f t="shared" si="40"/>
        <v>0</v>
      </c>
      <c r="Z106" s="58" t="e">
        <f t="shared" si="41"/>
        <v>#DIV/0!</v>
      </c>
      <c r="AA106" s="142"/>
      <c r="AB106" s="231"/>
      <c r="AC106" s="59"/>
      <c r="AD106" s="57">
        <f t="shared" si="52"/>
        <v>0</v>
      </c>
      <c r="AE106" s="141">
        <f t="shared" si="53"/>
        <v>0</v>
      </c>
      <c r="AF106" s="245"/>
      <c r="AG106" s="233"/>
      <c r="AH106" s="234"/>
      <c r="AI106" s="234"/>
      <c r="AJ106" s="235"/>
      <c r="AK106" s="233"/>
      <c r="AL106" s="235"/>
      <c r="AM106" s="236"/>
      <c r="AN106" s="237"/>
      <c r="AO106" s="236"/>
      <c r="AP106" s="236"/>
      <c r="AQ106" s="270"/>
      <c r="AR106" s="289"/>
      <c r="AS106" s="289"/>
      <c r="AT106" s="443"/>
    </row>
    <row r="107" spans="1:46" ht="50.1" customHeight="1">
      <c r="A107" s="223" t="s">
        <v>664</v>
      </c>
      <c r="B107" s="224" t="s">
        <v>116</v>
      </c>
      <c r="C107" s="224" t="s">
        <v>117</v>
      </c>
      <c r="D107" s="244" t="s">
        <v>392</v>
      </c>
      <c r="E107" s="244" t="s">
        <v>393</v>
      </c>
      <c r="F107" s="224" t="s">
        <v>414</v>
      </c>
      <c r="G107" s="224" t="s">
        <v>415</v>
      </c>
      <c r="H107" s="239"/>
      <c r="I107" s="239"/>
      <c r="J107" s="239"/>
      <c r="K107" s="226"/>
      <c r="L107" s="227">
        <v>1</v>
      </c>
      <c r="M107" s="227" t="s">
        <v>112</v>
      </c>
      <c r="N107" s="228" t="s">
        <v>120</v>
      </c>
      <c r="O107" s="54" t="str">
        <f t="shared" si="33"/>
        <v>1</v>
      </c>
      <c r="P107" s="54" t="str">
        <f t="shared" si="34"/>
        <v>1</v>
      </c>
      <c r="Q107" s="55">
        <f t="shared" si="35"/>
        <v>1</v>
      </c>
      <c r="R107" s="229"/>
      <c r="S107" s="56">
        <f t="shared" si="49"/>
        <v>0</v>
      </c>
      <c r="T107" s="230"/>
      <c r="U107" s="57">
        <f t="shared" si="50"/>
        <v>0</v>
      </c>
      <c r="V107" s="230"/>
      <c r="W107" s="57">
        <f t="shared" si="51"/>
        <v>0</v>
      </c>
      <c r="X107" s="57">
        <f t="shared" si="39"/>
        <v>0</v>
      </c>
      <c r="Y107" s="57">
        <f t="shared" si="40"/>
        <v>0</v>
      </c>
      <c r="Z107" s="58" t="e">
        <f t="shared" si="41"/>
        <v>#DIV/0!</v>
      </c>
      <c r="AA107" s="142"/>
      <c r="AB107" s="231"/>
      <c r="AC107" s="59"/>
      <c r="AD107" s="57">
        <f t="shared" si="52"/>
        <v>0</v>
      </c>
      <c r="AE107" s="141">
        <f t="shared" si="53"/>
        <v>0</v>
      </c>
      <c r="AF107" s="245"/>
      <c r="AG107" s="233"/>
      <c r="AH107" s="234"/>
      <c r="AI107" s="234"/>
      <c r="AJ107" s="235"/>
      <c r="AK107" s="233"/>
      <c r="AL107" s="235"/>
      <c r="AM107" s="236"/>
      <c r="AN107" s="237"/>
      <c r="AO107" s="236"/>
      <c r="AP107" s="236"/>
      <c r="AQ107" s="270"/>
      <c r="AR107" s="289"/>
      <c r="AS107" s="289"/>
      <c r="AT107" s="443"/>
    </row>
    <row r="108" spans="1:46" s="1" customFormat="1" ht="50.1" customHeight="1">
      <c r="A108" s="223" t="s">
        <v>665</v>
      </c>
      <c r="B108" s="224" t="s">
        <v>116</v>
      </c>
      <c r="C108" s="224" t="s">
        <v>117</v>
      </c>
      <c r="D108" s="244" t="s">
        <v>392</v>
      </c>
      <c r="E108" s="244" t="s">
        <v>393</v>
      </c>
      <c r="F108" s="224" t="s">
        <v>416</v>
      </c>
      <c r="G108" s="224" t="s">
        <v>417</v>
      </c>
      <c r="H108" s="239"/>
      <c r="I108" s="239"/>
      <c r="J108" s="239"/>
      <c r="K108" s="241"/>
      <c r="L108" s="227">
        <v>1</v>
      </c>
      <c r="M108" s="227" t="s">
        <v>112</v>
      </c>
      <c r="N108" s="228" t="s">
        <v>120</v>
      </c>
      <c r="O108" s="54" t="str">
        <f t="shared" si="33"/>
        <v>1</v>
      </c>
      <c r="P108" s="54" t="str">
        <f t="shared" si="34"/>
        <v>1</v>
      </c>
      <c r="Q108" s="55">
        <f t="shared" si="35"/>
        <v>1</v>
      </c>
      <c r="R108" s="229"/>
      <c r="S108" s="56">
        <f t="shared" si="49"/>
        <v>0</v>
      </c>
      <c r="T108" s="230"/>
      <c r="U108" s="57">
        <f t="shared" si="50"/>
        <v>0</v>
      </c>
      <c r="V108" s="230"/>
      <c r="W108" s="57">
        <f t="shared" si="51"/>
        <v>0</v>
      </c>
      <c r="X108" s="57">
        <f t="shared" si="39"/>
        <v>0</v>
      </c>
      <c r="Y108" s="57">
        <f t="shared" si="40"/>
        <v>0</v>
      </c>
      <c r="Z108" s="58" t="e">
        <f t="shared" si="41"/>
        <v>#DIV/0!</v>
      </c>
      <c r="AA108" s="142"/>
      <c r="AB108" s="231"/>
      <c r="AC108" s="59"/>
      <c r="AD108" s="57">
        <f t="shared" si="52"/>
        <v>0</v>
      </c>
      <c r="AE108" s="141">
        <f t="shared" si="53"/>
        <v>0</v>
      </c>
      <c r="AF108" s="245"/>
      <c r="AG108" s="233"/>
      <c r="AH108" s="234"/>
      <c r="AI108" s="234"/>
      <c r="AJ108" s="235"/>
      <c r="AK108" s="233"/>
      <c r="AL108" s="235"/>
      <c r="AM108" s="236"/>
      <c r="AN108" s="237"/>
      <c r="AO108" s="236"/>
      <c r="AP108" s="236"/>
      <c r="AQ108" s="270"/>
      <c r="AR108" s="289"/>
      <c r="AS108" s="290"/>
      <c r="AT108" s="443"/>
    </row>
    <row r="109" spans="1:46" s="1" customFormat="1" ht="50.1" customHeight="1">
      <c r="A109" s="223" t="s">
        <v>666</v>
      </c>
      <c r="B109" s="224" t="s">
        <v>116</v>
      </c>
      <c r="C109" s="224" t="s">
        <v>117</v>
      </c>
      <c r="D109" s="244" t="s">
        <v>392</v>
      </c>
      <c r="E109" s="244" t="s">
        <v>393</v>
      </c>
      <c r="F109" s="224" t="s">
        <v>298</v>
      </c>
      <c r="G109" s="224" t="s">
        <v>418</v>
      </c>
      <c r="H109" s="239"/>
      <c r="I109" s="239"/>
      <c r="J109" s="239"/>
      <c r="K109" s="226"/>
      <c r="L109" s="227">
        <v>1</v>
      </c>
      <c r="M109" s="227" t="s">
        <v>112</v>
      </c>
      <c r="N109" s="228" t="s">
        <v>120</v>
      </c>
      <c r="O109" s="54" t="str">
        <f t="shared" si="33"/>
        <v>1</v>
      </c>
      <c r="P109" s="54" t="str">
        <f t="shared" si="34"/>
        <v>1</v>
      </c>
      <c r="Q109" s="55">
        <f t="shared" si="35"/>
        <v>1</v>
      </c>
      <c r="R109" s="229"/>
      <c r="S109" s="56">
        <f t="shared" si="49"/>
        <v>0</v>
      </c>
      <c r="T109" s="230"/>
      <c r="U109" s="57">
        <f t="shared" si="50"/>
        <v>0</v>
      </c>
      <c r="V109" s="230"/>
      <c r="W109" s="57">
        <f t="shared" si="51"/>
        <v>0</v>
      </c>
      <c r="X109" s="57">
        <f t="shared" si="39"/>
        <v>0</v>
      </c>
      <c r="Y109" s="57">
        <f t="shared" si="40"/>
        <v>0</v>
      </c>
      <c r="Z109" s="58" t="e">
        <f t="shared" si="41"/>
        <v>#DIV/0!</v>
      </c>
      <c r="AA109" s="142"/>
      <c r="AB109" s="231"/>
      <c r="AC109" s="59"/>
      <c r="AD109" s="57">
        <f t="shared" si="52"/>
        <v>0</v>
      </c>
      <c r="AE109" s="141">
        <f t="shared" si="53"/>
        <v>0</v>
      </c>
      <c r="AF109" s="245"/>
      <c r="AG109" s="233"/>
      <c r="AH109" s="234"/>
      <c r="AI109" s="234"/>
      <c r="AJ109" s="235"/>
      <c r="AK109" s="233"/>
      <c r="AL109" s="235"/>
      <c r="AM109" s="236"/>
      <c r="AN109" s="250"/>
      <c r="AO109" s="236"/>
      <c r="AP109" s="236"/>
      <c r="AQ109" s="270"/>
      <c r="AR109" s="289"/>
      <c r="AS109" s="289"/>
      <c r="AT109" s="443"/>
    </row>
    <row r="110" spans="1:46" s="1" customFormat="1" ht="50.1" customHeight="1">
      <c r="A110" s="223" t="s">
        <v>667</v>
      </c>
      <c r="B110" s="224" t="s">
        <v>116</v>
      </c>
      <c r="C110" s="224" t="s">
        <v>117</v>
      </c>
      <c r="D110" s="244" t="s">
        <v>392</v>
      </c>
      <c r="E110" s="244" t="s">
        <v>393</v>
      </c>
      <c r="F110" s="224" t="s">
        <v>419</v>
      </c>
      <c r="G110" s="224" t="s">
        <v>420</v>
      </c>
      <c r="H110" s="239"/>
      <c r="I110" s="239"/>
      <c r="J110" s="239"/>
      <c r="K110" s="226"/>
      <c r="L110" s="227">
        <v>1</v>
      </c>
      <c r="M110" s="227" t="s">
        <v>252</v>
      </c>
      <c r="N110" s="228" t="s">
        <v>120</v>
      </c>
      <c r="O110" s="54" t="str">
        <f t="shared" si="33"/>
        <v>1</v>
      </c>
      <c r="P110" s="54" t="str">
        <f t="shared" si="34"/>
        <v>1</v>
      </c>
      <c r="Q110" s="55">
        <f t="shared" si="35"/>
        <v>1</v>
      </c>
      <c r="R110" s="229"/>
      <c r="S110" s="56">
        <f t="shared" si="49"/>
        <v>0</v>
      </c>
      <c r="T110" s="230"/>
      <c r="U110" s="57">
        <f t="shared" si="50"/>
        <v>0</v>
      </c>
      <c r="V110" s="230"/>
      <c r="W110" s="57">
        <f t="shared" si="51"/>
        <v>0</v>
      </c>
      <c r="X110" s="57">
        <f t="shared" si="39"/>
        <v>0</v>
      </c>
      <c r="Y110" s="57">
        <f t="shared" si="40"/>
        <v>0</v>
      </c>
      <c r="Z110" s="58" t="e">
        <f t="shared" si="41"/>
        <v>#DIV/0!</v>
      </c>
      <c r="AA110" s="142"/>
      <c r="AB110" s="231"/>
      <c r="AC110" s="59"/>
      <c r="AD110" s="57">
        <f t="shared" si="52"/>
        <v>0</v>
      </c>
      <c r="AE110" s="141">
        <f t="shared" si="53"/>
        <v>0</v>
      </c>
      <c r="AF110" s="245"/>
      <c r="AG110" s="233"/>
      <c r="AH110" s="234"/>
      <c r="AI110" s="234"/>
      <c r="AJ110" s="251"/>
      <c r="AK110" s="252"/>
      <c r="AL110" s="252"/>
      <c r="AM110" s="236"/>
      <c r="AN110" s="250"/>
      <c r="AO110" s="236"/>
      <c r="AP110" s="236"/>
      <c r="AQ110" s="270"/>
      <c r="AR110" s="289"/>
      <c r="AS110" s="289"/>
      <c r="AT110" s="444"/>
    </row>
    <row r="111" spans="1:46" s="1" customFormat="1" ht="50.1" customHeight="1">
      <c r="A111" s="223" t="s">
        <v>668</v>
      </c>
      <c r="B111" s="224" t="s">
        <v>116</v>
      </c>
      <c r="C111" s="224" t="s">
        <v>117</v>
      </c>
      <c r="D111" s="244" t="s">
        <v>392</v>
      </c>
      <c r="E111" s="244" t="s">
        <v>393</v>
      </c>
      <c r="F111" s="224" t="s">
        <v>344</v>
      </c>
      <c r="G111" s="224" t="s">
        <v>421</v>
      </c>
      <c r="H111" s="239"/>
      <c r="I111" s="239"/>
      <c r="J111" s="239"/>
      <c r="K111" s="226"/>
      <c r="L111" s="227">
        <v>2</v>
      </c>
      <c r="M111" s="227" t="s">
        <v>112</v>
      </c>
      <c r="N111" s="228" t="s">
        <v>120</v>
      </c>
      <c r="O111" s="54" t="str">
        <f t="shared" si="33"/>
        <v>1</v>
      </c>
      <c r="P111" s="54" t="str">
        <f t="shared" si="34"/>
        <v>1</v>
      </c>
      <c r="Q111" s="55">
        <f t="shared" si="35"/>
        <v>1</v>
      </c>
      <c r="R111" s="229"/>
      <c r="S111" s="56">
        <f t="shared" si="49"/>
        <v>0</v>
      </c>
      <c r="T111" s="230"/>
      <c r="U111" s="57">
        <f t="shared" si="50"/>
        <v>0</v>
      </c>
      <c r="V111" s="230"/>
      <c r="W111" s="57">
        <f t="shared" si="51"/>
        <v>0</v>
      </c>
      <c r="X111" s="57">
        <f t="shared" si="39"/>
        <v>0</v>
      </c>
      <c r="Y111" s="57">
        <f t="shared" si="40"/>
        <v>0</v>
      </c>
      <c r="Z111" s="58" t="e">
        <f t="shared" si="41"/>
        <v>#DIV/0!</v>
      </c>
      <c r="AA111" s="142"/>
      <c r="AB111" s="231"/>
      <c r="AC111" s="59"/>
      <c r="AD111" s="57">
        <f t="shared" si="52"/>
        <v>0</v>
      </c>
      <c r="AE111" s="141">
        <f t="shared" si="53"/>
        <v>0</v>
      </c>
      <c r="AF111" s="245"/>
      <c r="AG111" s="233"/>
      <c r="AH111" s="234"/>
      <c r="AI111" s="234"/>
      <c r="AJ111" s="235"/>
      <c r="AK111" s="233"/>
      <c r="AL111" s="235"/>
      <c r="AM111" s="236"/>
      <c r="AN111" s="250"/>
      <c r="AO111" s="236"/>
      <c r="AP111" s="236"/>
      <c r="AQ111" s="270"/>
      <c r="AR111" s="289"/>
      <c r="AS111" s="289"/>
      <c r="AT111" s="443"/>
    </row>
    <row r="112" spans="1:46" s="1" customFormat="1" ht="50.1" customHeight="1">
      <c r="A112" s="223" t="s">
        <v>669</v>
      </c>
      <c r="B112" s="224" t="s">
        <v>116</v>
      </c>
      <c r="C112" s="224" t="s">
        <v>117</v>
      </c>
      <c r="D112" s="244" t="s">
        <v>392</v>
      </c>
      <c r="E112" s="244" t="s">
        <v>393</v>
      </c>
      <c r="F112" s="224" t="s">
        <v>346</v>
      </c>
      <c r="G112" s="224" t="s">
        <v>422</v>
      </c>
      <c r="H112" s="225"/>
      <c r="I112" s="225"/>
      <c r="J112" s="225"/>
      <c r="K112" s="226"/>
      <c r="L112" s="227">
        <v>2</v>
      </c>
      <c r="M112" s="227" t="s">
        <v>112</v>
      </c>
      <c r="N112" s="228" t="s">
        <v>120</v>
      </c>
      <c r="O112" s="54" t="str">
        <f t="shared" si="33"/>
        <v>1</v>
      </c>
      <c r="P112" s="54" t="str">
        <f t="shared" si="34"/>
        <v>1</v>
      </c>
      <c r="Q112" s="55">
        <f t="shared" si="35"/>
        <v>1</v>
      </c>
      <c r="R112" s="229"/>
      <c r="S112" s="56">
        <f t="shared" si="49"/>
        <v>0</v>
      </c>
      <c r="T112" s="230"/>
      <c r="U112" s="57">
        <f t="shared" si="50"/>
        <v>0</v>
      </c>
      <c r="V112" s="230"/>
      <c r="W112" s="57">
        <f t="shared" si="51"/>
        <v>0</v>
      </c>
      <c r="X112" s="57">
        <f t="shared" si="39"/>
        <v>0</v>
      </c>
      <c r="Y112" s="57">
        <f t="shared" si="40"/>
        <v>0</v>
      </c>
      <c r="Z112" s="58" t="e">
        <f t="shared" si="41"/>
        <v>#DIV/0!</v>
      </c>
      <c r="AA112" s="142"/>
      <c r="AB112" s="231"/>
      <c r="AC112" s="59"/>
      <c r="AD112" s="57">
        <f t="shared" si="52"/>
        <v>0</v>
      </c>
      <c r="AE112" s="141">
        <f t="shared" si="53"/>
        <v>0</v>
      </c>
      <c r="AF112" s="245"/>
      <c r="AG112" s="233"/>
      <c r="AH112" s="234"/>
      <c r="AI112" s="234"/>
      <c r="AJ112" s="235"/>
      <c r="AK112" s="233"/>
      <c r="AL112" s="235"/>
      <c r="AM112" s="236"/>
      <c r="AN112" s="237"/>
      <c r="AO112" s="236"/>
      <c r="AP112" s="236"/>
      <c r="AQ112" s="270"/>
      <c r="AR112" s="289"/>
      <c r="AS112" s="289"/>
      <c r="AT112" s="443"/>
    </row>
    <row r="113" spans="1:46" s="1" customFormat="1" ht="50.1" customHeight="1">
      <c r="A113" s="223" t="s">
        <v>670</v>
      </c>
      <c r="B113" s="224" t="s">
        <v>116</v>
      </c>
      <c r="C113" s="224" t="s">
        <v>117</v>
      </c>
      <c r="D113" s="244" t="s">
        <v>392</v>
      </c>
      <c r="E113" s="244" t="s">
        <v>393</v>
      </c>
      <c r="F113" s="224" t="s">
        <v>423</v>
      </c>
      <c r="G113" s="224" t="s">
        <v>424</v>
      </c>
      <c r="H113" s="225"/>
      <c r="I113" s="225"/>
      <c r="J113" s="225"/>
      <c r="K113" s="226"/>
      <c r="L113" s="227">
        <v>1</v>
      </c>
      <c r="M113" s="227" t="s">
        <v>112</v>
      </c>
      <c r="N113" s="228" t="s">
        <v>120</v>
      </c>
      <c r="O113" s="54" t="str">
        <f t="shared" si="33"/>
        <v>1</v>
      </c>
      <c r="P113" s="54" t="str">
        <f t="shared" si="34"/>
        <v>1</v>
      </c>
      <c r="Q113" s="55">
        <f t="shared" si="35"/>
        <v>1</v>
      </c>
      <c r="R113" s="229"/>
      <c r="S113" s="56">
        <f t="shared" si="49"/>
        <v>0</v>
      </c>
      <c r="T113" s="230"/>
      <c r="U113" s="57">
        <f t="shared" si="50"/>
        <v>0</v>
      </c>
      <c r="V113" s="230"/>
      <c r="W113" s="57">
        <f t="shared" si="51"/>
        <v>0</v>
      </c>
      <c r="X113" s="57">
        <f t="shared" si="39"/>
        <v>0</v>
      </c>
      <c r="Y113" s="57">
        <f t="shared" si="40"/>
        <v>0</v>
      </c>
      <c r="Z113" s="58" t="e">
        <f t="shared" si="41"/>
        <v>#DIV/0!</v>
      </c>
      <c r="AA113" s="142"/>
      <c r="AB113" s="231"/>
      <c r="AC113" s="59"/>
      <c r="AD113" s="57">
        <f t="shared" si="52"/>
        <v>0</v>
      </c>
      <c r="AE113" s="141">
        <f t="shared" si="53"/>
        <v>0</v>
      </c>
      <c r="AF113" s="245"/>
      <c r="AG113" s="233"/>
      <c r="AH113" s="234"/>
      <c r="AI113" s="234"/>
      <c r="AJ113" s="235"/>
      <c r="AK113" s="233"/>
      <c r="AL113" s="235"/>
      <c r="AM113" s="236"/>
      <c r="AN113" s="237"/>
      <c r="AO113" s="236"/>
      <c r="AP113" s="236"/>
      <c r="AQ113" s="270"/>
      <c r="AR113" s="289"/>
      <c r="AS113" s="289"/>
      <c r="AT113" s="443"/>
    </row>
    <row r="114" spans="1:46" s="1" customFormat="1" ht="50.1" customHeight="1">
      <c r="A114" s="223" t="s">
        <v>671</v>
      </c>
      <c r="B114" s="224" t="s">
        <v>116</v>
      </c>
      <c r="C114" s="224" t="s">
        <v>117</v>
      </c>
      <c r="D114" s="244" t="s">
        <v>392</v>
      </c>
      <c r="E114" s="244" t="s">
        <v>393</v>
      </c>
      <c r="F114" s="224" t="s">
        <v>318</v>
      </c>
      <c r="G114" s="224" t="s">
        <v>425</v>
      </c>
      <c r="H114" s="239"/>
      <c r="I114" s="239"/>
      <c r="J114" s="239"/>
      <c r="K114" s="226"/>
      <c r="L114" s="227">
        <v>1</v>
      </c>
      <c r="M114" s="227" t="s">
        <v>112</v>
      </c>
      <c r="N114" s="228" t="s">
        <v>120</v>
      </c>
      <c r="O114" s="54" t="str">
        <f t="shared" si="33"/>
        <v>1</v>
      </c>
      <c r="P114" s="54" t="str">
        <f t="shared" si="34"/>
        <v>1</v>
      </c>
      <c r="Q114" s="55">
        <f t="shared" si="35"/>
        <v>1</v>
      </c>
      <c r="R114" s="229"/>
      <c r="S114" s="56">
        <f>IF(ISNUMBER(FIND("↑",R114))=TRUE,"↑",IF(ISNUMBER(FIND("↑",#REF!))=TRUE,R114,IF(ISNUMBER(FIND("포함",R114))=TRUE,R114,IFERROR(ROUNDDOWN(R114*$L114*$Q114,-1),0))))</f>
        <v>0</v>
      </c>
      <c r="T114" s="230"/>
      <c r="U114" s="57">
        <f>IF(ISNUMBER(FIND("↑",T114))=TRUE,"↑",IF(ISNUMBER(FIND("↑",#REF!))=TRUE,T114,IF(ISNUMBER(FIND("포함",T114))=TRUE,T114,IFERROR(ROUNDDOWN(T114*$L114*$Q114,-1),0))))</f>
        <v>0</v>
      </c>
      <c r="V114" s="230"/>
      <c r="W114" s="57">
        <f>IF(ISNUMBER(FIND("↑",V114))=TRUE,"↑",IF(ISNUMBER(FIND("↑",#REF!))=TRUE,V114,IF(ISNUMBER(FIND("포함",V114))=TRUE,V114,IFERROR(ROUNDDOWN(V114*$L114*$Q114,-1),0))))</f>
        <v>0</v>
      </c>
      <c r="X114" s="57">
        <f t="shared" si="39"/>
        <v>0</v>
      </c>
      <c r="Y114" s="57">
        <f t="shared" si="40"/>
        <v>0</v>
      </c>
      <c r="Z114" s="58" t="e">
        <f t="shared" si="41"/>
        <v>#DIV/0!</v>
      </c>
      <c r="AA114" s="142"/>
      <c r="AB114" s="231"/>
      <c r="AC114" s="59"/>
      <c r="AD114" s="57">
        <f>IF(ISNUMBER(FIND("↑",R114))=TRUE,"↑",IF(ISNUMBER(FIND("포함",R114))=TRUE,R114,IF(ISNUMBER(FIND("↑",#REF!))=TRUE,"일괄",IFERROR(AVERAGE(R114,T114,V114),0))))</f>
        <v>0</v>
      </c>
      <c r="AE114" s="141">
        <f>IF(ISNUMBER(FIND("↑",R114))=TRUE,"↑",IF(ISNUMBER(FIND("포함",R114))=TRUE,R114,IF(ISNUMBER(FIND("↑",#REF!))=TRUE,IFERROR(ROUNDDOWN(IF(V114="",AVERAGEA(U114,S114),AVERAGEA(S114,U114,W114)),-1),0),IFERROR(ROUNDDOWN(AD114*L114*Q114,-1),0))))</f>
        <v>0</v>
      </c>
      <c r="AF114" s="245"/>
      <c r="AG114" s="233"/>
      <c r="AH114" s="234"/>
      <c r="AI114" s="234"/>
      <c r="AJ114" s="235"/>
      <c r="AK114" s="233"/>
      <c r="AL114" s="235"/>
      <c r="AM114" s="236"/>
      <c r="AN114" s="237"/>
      <c r="AO114" s="236"/>
      <c r="AP114" s="236"/>
      <c r="AQ114" s="270"/>
      <c r="AR114" s="289"/>
      <c r="AS114" s="289"/>
      <c r="AT114" s="443"/>
    </row>
    <row r="115" spans="1:46" s="1" customFormat="1" ht="50.1" customHeight="1">
      <c r="A115" s="223" t="s">
        <v>672</v>
      </c>
      <c r="B115" s="224" t="s">
        <v>116</v>
      </c>
      <c r="C115" s="224" t="s">
        <v>117</v>
      </c>
      <c r="D115" s="244" t="s">
        <v>156</v>
      </c>
      <c r="E115" s="244" t="s">
        <v>157</v>
      </c>
      <c r="F115" s="224" t="s">
        <v>245</v>
      </c>
      <c r="G115" s="224" t="s">
        <v>426</v>
      </c>
      <c r="H115" s="225"/>
      <c r="I115" s="225"/>
      <c r="J115" s="225"/>
      <c r="K115" s="226"/>
      <c r="L115" s="227">
        <v>8</v>
      </c>
      <c r="M115" s="227" t="s">
        <v>247</v>
      </c>
      <c r="N115" s="228" t="s">
        <v>120</v>
      </c>
      <c r="O115" s="54" t="str">
        <f t="shared" si="33"/>
        <v>1</v>
      </c>
      <c r="P115" s="54" t="str">
        <f t="shared" si="34"/>
        <v>1</v>
      </c>
      <c r="Q115" s="55">
        <f t="shared" si="35"/>
        <v>1</v>
      </c>
      <c r="R115" s="229"/>
      <c r="S115" s="56">
        <f t="shared" si="49"/>
        <v>0</v>
      </c>
      <c r="T115" s="230"/>
      <c r="U115" s="57">
        <f t="shared" si="50"/>
        <v>0</v>
      </c>
      <c r="V115" s="230"/>
      <c r="W115" s="57">
        <f t="shared" si="51"/>
        <v>0</v>
      </c>
      <c r="X115" s="57">
        <f t="shared" si="39"/>
        <v>0</v>
      </c>
      <c r="Y115" s="57">
        <f t="shared" si="40"/>
        <v>0</v>
      </c>
      <c r="Z115" s="58" t="e">
        <f t="shared" si="41"/>
        <v>#DIV/0!</v>
      </c>
      <c r="AA115" s="142"/>
      <c r="AB115" s="231"/>
      <c r="AC115" s="59"/>
      <c r="AD115" s="57">
        <f t="shared" si="52"/>
        <v>0</v>
      </c>
      <c r="AE115" s="141">
        <f t="shared" si="53"/>
        <v>0</v>
      </c>
      <c r="AF115" s="245"/>
      <c r="AG115" s="233"/>
      <c r="AH115" s="234"/>
      <c r="AI115" s="234"/>
      <c r="AJ115" s="235"/>
      <c r="AK115" s="233"/>
      <c r="AL115" s="235"/>
      <c r="AM115" s="236"/>
      <c r="AN115" s="237"/>
      <c r="AO115" s="236"/>
      <c r="AP115" s="236"/>
      <c r="AQ115" s="270"/>
      <c r="AR115" s="289"/>
      <c r="AS115" s="289"/>
      <c r="AT115" s="443"/>
    </row>
    <row r="116" spans="1:46" s="1" customFormat="1" ht="50.1" customHeight="1">
      <c r="A116" s="253" t="s">
        <v>673</v>
      </c>
      <c r="B116" s="254" t="s">
        <v>116</v>
      </c>
      <c r="C116" s="254" t="s">
        <v>117</v>
      </c>
      <c r="D116" s="255" t="s">
        <v>156</v>
      </c>
      <c r="E116" s="255" t="s">
        <v>157</v>
      </c>
      <c r="F116" s="254" t="s">
        <v>250</v>
      </c>
      <c r="G116" s="224" t="s">
        <v>427</v>
      </c>
      <c r="H116" s="256"/>
      <c r="I116" s="256"/>
      <c r="J116" s="256"/>
      <c r="K116" s="257"/>
      <c r="L116" s="258">
        <v>1</v>
      </c>
      <c r="M116" s="258" t="s">
        <v>252</v>
      </c>
      <c r="N116" s="259" t="s">
        <v>120</v>
      </c>
      <c r="O116" s="132" t="str">
        <f t="shared" si="33"/>
        <v>1</v>
      </c>
      <c r="P116" s="132" t="str">
        <f t="shared" si="34"/>
        <v>1</v>
      </c>
      <c r="Q116" s="133">
        <f t="shared" si="35"/>
        <v>1</v>
      </c>
      <c r="R116" s="260"/>
      <c r="S116" s="134">
        <f>IF(ISNUMBER(FIND("↑",R116))=TRUE,"↑",IF(ISNUMBER(FIND("↑",R121))=TRUE,R116,IF(ISNUMBER(FIND("포함",R116))=TRUE,R116,IFERROR(ROUNDDOWN(R116*$L116*$Q116,-1),0))))</f>
        <v>0</v>
      </c>
      <c r="T116" s="261"/>
      <c r="U116" s="135">
        <f>IF(ISNUMBER(FIND("↑",T116))=TRUE,"↑",IF(ISNUMBER(FIND("↑",T121))=TRUE,T116,IF(ISNUMBER(FIND("포함",T116))=TRUE,T116,IFERROR(ROUNDDOWN(T116*$L116*$Q116,-1),0))))</f>
        <v>0</v>
      </c>
      <c r="V116" s="261"/>
      <c r="W116" s="135">
        <f>IF(ISNUMBER(FIND("↑",V116))=TRUE,"↑",IF(ISNUMBER(FIND("↑",V121))=TRUE,V116,IF(ISNUMBER(FIND("포함",V116))=TRUE,V116,IFERROR(ROUNDDOWN(V116*$L116*$Q116,-1),0))))</f>
        <v>0</v>
      </c>
      <c r="X116" s="135">
        <f t="shared" si="39"/>
        <v>0</v>
      </c>
      <c r="Y116" s="135">
        <f t="shared" si="40"/>
        <v>0</v>
      </c>
      <c r="Z116" s="136" t="e">
        <f t="shared" si="41"/>
        <v>#DIV/0!</v>
      </c>
      <c r="AA116" s="140"/>
      <c r="AB116" s="262"/>
      <c r="AC116" s="221"/>
      <c r="AD116" s="135">
        <f>IF(ISNUMBER(FIND("↑",R116))=TRUE,"↑",IF(ISNUMBER(FIND("포함",R116))=TRUE,R116,IF(ISNUMBER(FIND("↑",R121))=TRUE,"일괄",IFERROR(AVERAGE(R116,T116,V116),0))))</f>
        <v>0</v>
      </c>
      <c r="AE116" s="263">
        <f>IF(ISNUMBER(FIND("↑",R116))=TRUE,"↑",IF(ISNUMBER(FIND("포함",R116))=TRUE,R116,IF(ISNUMBER(FIND("↑",R121))=TRUE,IFERROR(ROUNDDOWN(IF(V116="",AVERAGEA(U116,S116),AVERAGEA(S116,U116,W116)),-1),0),IFERROR(ROUNDDOWN(AD116*L116*Q116,-1),0))))</f>
        <v>0</v>
      </c>
      <c r="AF116" s="245"/>
      <c r="AG116" s="233"/>
      <c r="AH116" s="266"/>
      <c r="AI116" s="266"/>
      <c r="AJ116" s="267"/>
      <c r="AK116" s="265"/>
      <c r="AL116" s="267"/>
      <c r="AM116" s="268"/>
      <c r="AN116" s="269"/>
      <c r="AO116" s="268"/>
      <c r="AP116" s="268"/>
      <c r="AQ116" s="270"/>
      <c r="AR116" s="289"/>
      <c r="AS116" s="289"/>
      <c r="AT116" s="445"/>
    </row>
    <row r="117" spans="1:46" s="1" customFormat="1" ht="50.1" customHeight="1">
      <c r="A117" s="223" t="s">
        <v>755</v>
      </c>
      <c r="B117" s="224" t="s">
        <v>116</v>
      </c>
      <c r="C117" s="224" t="s">
        <v>117</v>
      </c>
      <c r="D117" s="244" t="s">
        <v>156</v>
      </c>
      <c r="E117" s="244" t="s">
        <v>157</v>
      </c>
      <c r="F117" s="224" t="s">
        <v>429</v>
      </c>
      <c r="G117" s="224" t="s">
        <v>430</v>
      </c>
      <c r="H117" s="225"/>
      <c r="I117" s="225"/>
      <c r="J117" s="225"/>
      <c r="K117" s="226"/>
      <c r="L117" s="227">
        <v>1</v>
      </c>
      <c r="M117" s="227" t="s">
        <v>252</v>
      </c>
      <c r="N117" s="228" t="s">
        <v>120</v>
      </c>
      <c r="O117" s="54" t="str">
        <f t="shared" si="33"/>
        <v>1</v>
      </c>
      <c r="P117" s="54" t="str">
        <f t="shared" si="34"/>
        <v>1</v>
      </c>
      <c r="Q117" s="55">
        <f t="shared" si="35"/>
        <v>1</v>
      </c>
      <c r="R117" s="229"/>
      <c r="S117" s="56">
        <f t="shared" si="49"/>
        <v>0</v>
      </c>
      <c r="T117" s="230"/>
      <c r="U117" s="57">
        <f t="shared" si="50"/>
        <v>0</v>
      </c>
      <c r="V117" s="230"/>
      <c r="W117" s="57">
        <f t="shared" si="51"/>
        <v>0</v>
      </c>
      <c r="X117" s="57">
        <f t="shared" si="39"/>
        <v>0</v>
      </c>
      <c r="Y117" s="57">
        <f t="shared" si="40"/>
        <v>0</v>
      </c>
      <c r="Z117" s="58" t="e">
        <f t="shared" si="41"/>
        <v>#DIV/0!</v>
      </c>
      <c r="AA117" s="142"/>
      <c r="AB117" s="231"/>
      <c r="AC117" s="59"/>
      <c r="AD117" s="57">
        <f t="shared" si="52"/>
        <v>0</v>
      </c>
      <c r="AE117" s="141">
        <f t="shared" si="53"/>
        <v>0</v>
      </c>
      <c r="AF117" s="245"/>
      <c r="AG117" s="233"/>
      <c r="AH117" s="234"/>
      <c r="AI117" s="234"/>
      <c r="AJ117" s="235"/>
      <c r="AK117" s="233"/>
      <c r="AL117" s="235"/>
      <c r="AM117" s="236"/>
      <c r="AN117" s="237"/>
      <c r="AO117" s="236"/>
      <c r="AP117" s="236"/>
      <c r="AQ117" s="270"/>
      <c r="AR117" s="289"/>
      <c r="AS117" s="289"/>
      <c r="AT117" s="443"/>
    </row>
    <row r="118" spans="1:46" s="1" customFormat="1" ht="50.1" customHeight="1">
      <c r="A118" s="223" t="s">
        <v>756</v>
      </c>
      <c r="B118" s="224" t="s">
        <v>116</v>
      </c>
      <c r="C118" s="224" t="s">
        <v>117</v>
      </c>
      <c r="D118" s="244" t="s">
        <v>156</v>
      </c>
      <c r="E118" s="244" t="s">
        <v>157</v>
      </c>
      <c r="F118" s="224" t="s">
        <v>352</v>
      </c>
      <c r="G118" s="224" t="s">
        <v>430</v>
      </c>
      <c r="H118" s="225"/>
      <c r="I118" s="225"/>
      <c r="J118" s="225"/>
      <c r="K118" s="226"/>
      <c r="L118" s="227">
        <v>1</v>
      </c>
      <c r="M118" s="227" t="s">
        <v>252</v>
      </c>
      <c r="N118" s="228" t="s">
        <v>120</v>
      </c>
      <c r="O118" s="54" t="str">
        <f t="shared" si="33"/>
        <v>1</v>
      </c>
      <c r="P118" s="54" t="str">
        <f t="shared" si="34"/>
        <v>1</v>
      </c>
      <c r="Q118" s="55">
        <f t="shared" si="35"/>
        <v>1</v>
      </c>
      <c r="R118" s="229"/>
      <c r="S118" s="56">
        <f t="shared" si="49"/>
        <v>0</v>
      </c>
      <c r="T118" s="230"/>
      <c r="U118" s="57">
        <f t="shared" si="50"/>
        <v>0</v>
      </c>
      <c r="V118" s="230"/>
      <c r="W118" s="57">
        <f t="shared" si="51"/>
        <v>0</v>
      </c>
      <c r="X118" s="57">
        <f t="shared" si="39"/>
        <v>0</v>
      </c>
      <c r="Y118" s="57">
        <f t="shared" si="40"/>
        <v>0</v>
      </c>
      <c r="Z118" s="58" t="e">
        <f t="shared" si="41"/>
        <v>#DIV/0!</v>
      </c>
      <c r="AA118" s="142"/>
      <c r="AB118" s="231"/>
      <c r="AC118" s="59"/>
      <c r="AD118" s="57">
        <f t="shared" si="52"/>
        <v>0</v>
      </c>
      <c r="AE118" s="141">
        <f t="shared" si="53"/>
        <v>0</v>
      </c>
      <c r="AF118" s="245"/>
      <c r="AG118" s="233"/>
      <c r="AH118" s="234"/>
      <c r="AI118" s="234"/>
      <c r="AJ118" s="235"/>
      <c r="AK118" s="233"/>
      <c r="AL118" s="235"/>
      <c r="AM118" s="236"/>
      <c r="AN118" s="237"/>
      <c r="AO118" s="236"/>
      <c r="AP118" s="236"/>
      <c r="AQ118" s="270"/>
      <c r="AR118" s="289"/>
      <c r="AS118" s="289"/>
      <c r="AT118" s="443"/>
    </row>
    <row r="119" spans="1:46" s="1" customFormat="1" ht="50.1" customHeight="1">
      <c r="A119" s="223" t="s">
        <v>757</v>
      </c>
      <c r="B119" s="224" t="s">
        <v>116</v>
      </c>
      <c r="C119" s="224" t="s">
        <v>117</v>
      </c>
      <c r="D119" s="244" t="s">
        <v>156</v>
      </c>
      <c r="E119" s="244" t="s">
        <v>157</v>
      </c>
      <c r="F119" s="224" t="s">
        <v>348</v>
      </c>
      <c r="G119" s="224" t="s">
        <v>431</v>
      </c>
      <c r="H119" s="225"/>
      <c r="I119" s="225"/>
      <c r="J119" s="225"/>
      <c r="K119" s="226"/>
      <c r="L119" s="227">
        <v>1</v>
      </c>
      <c r="M119" s="227" t="s">
        <v>112</v>
      </c>
      <c r="N119" s="228" t="s">
        <v>120</v>
      </c>
      <c r="O119" s="54" t="str">
        <f t="shared" si="33"/>
        <v>1</v>
      </c>
      <c r="P119" s="54" t="str">
        <f t="shared" si="34"/>
        <v>1</v>
      </c>
      <c r="Q119" s="55">
        <f t="shared" si="35"/>
        <v>1</v>
      </c>
      <c r="R119" s="229"/>
      <c r="S119" s="56">
        <f t="shared" si="49"/>
        <v>0</v>
      </c>
      <c r="T119" s="230"/>
      <c r="U119" s="57">
        <f t="shared" si="50"/>
        <v>0</v>
      </c>
      <c r="V119" s="230"/>
      <c r="W119" s="57">
        <f t="shared" si="51"/>
        <v>0</v>
      </c>
      <c r="X119" s="57">
        <f t="shared" si="39"/>
        <v>0</v>
      </c>
      <c r="Y119" s="57">
        <f t="shared" si="40"/>
        <v>0</v>
      </c>
      <c r="Z119" s="58" t="e">
        <f t="shared" si="41"/>
        <v>#DIV/0!</v>
      </c>
      <c r="AA119" s="142"/>
      <c r="AB119" s="231"/>
      <c r="AC119" s="59"/>
      <c r="AD119" s="57">
        <f t="shared" si="52"/>
        <v>0</v>
      </c>
      <c r="AE119" s="141">
        <f t="shared" si="53"/>
        <v>0</v>
      </c>
      <c r="AF119" s="245"/>
      <c r="AG119" s="233"/>
      <c r="AH119" s="234"/>
      <c r="AI119" s="234"/>
      <c r="AJ119" s="235"/>
      <c r="AK119" s="233"/>
      <c r="AL119" s="235"/>
      <c r="AM119" s="236"/>
      <c r="AN119" s="237"/>
      <c r="AO119" s="236"/>
      <c r="AP119" s="236"/>
      <c r="AQ119" s="270"/>
      <c r="AR119" s="289"/>
      <c r="AS119" s="289"/>
      <c r="AT119" s="443"/>
    </row>
    <row r="120" spans="1:46" s="1" customFormat="1" ht="50.1" customHeight="1">
      <c r="A120" s="223" t="s">
        <v>758</v>
      </c>
      <c r="B120" s="224" t="s">
        <v>116</v>
      </c>
      <c r="C120" s="224" t="s">
        <v>117</v>
      </c>
      <c r="D120" s="244" t="s">
        <v>156</v>
      </c>
      <c r="E120" s="244" t="s">
        <v>157</v>
      </c>
      <c r="F120" s="224" t="s">
        <v>295</v>
      </c>
      <c r="G120" s="224" t="s">
        <v>432</v>
      </c>
      <c r="H120" s="225"/>
      <c r="I120" s="225"/>
      <c r="J120" s="225"/>
      <c r="K120" s="226"/>
      <c r="L120" s="227">
        <v>3</v>
      </c>
      <c r="M120" s="227" t="s">
        <v>112</v>
      </c>
      <c r="N120" s="228" t="s">
        <v>120</v>
      </c>
      <c r="O120" s="54" t="str">
        <f t="shared" si="33"/>
        <v>1</v>
      </c>
      <c r="P120" s="54" t="str">
        <f t="shared" si="34"/>
        <v>1</v>
      </c>
      <c r="Q120" s="55">
        <f t="shared" si="35"/>
        <v>1</v>
      </c>
      <c r="R120" s="229"/>
      <c r="S120" s="56">
        <f>IF(ISNUMBER(FIND("↑",R120))=TRUE,"↑",IF(ISNUMBER(FIND("↑",#REF!))=TRUE,R120,IF(ISNUMBER(FIND("포함",R120))=TRUE,R120,IFERROR(ROUNDDOWN(R120*$L120*$Q120,-1),0))))</f>
        <v>0</v>
      </c>
      <c r="T120" s="230"/>
      <c r="U120" s="57">
        <f>IF(ISNUMBER(FIND("↑",T120))=TRUE,"↑",IF(ISNUMBER(FIND("↑",#REF!))=TRUE,T120,IF(ISNUMBER(FIND("포함",T120))=TRUE,T120,IFERROR(ROUNDDOWN(T120*$L120*$Q120,-1),0))))</f>
        <v>0</v>
      </c>
      <c r="V120" s="230"/>
      <c r="W120" s="57">
        <f>IF(ISNUMBER(FIND("↑",V120))=TRUE,"↑",IF(ISNUMBER(FIND("↑",#REF!))=TRUE,V120,IF(ISNUMBER(FIND("포함",V120))=TRUE,V120,IFERROR(ROUNDDOWN(V120*$L120*$Q120,-1),0))))</f>
        <v>0</v>
      </c>
      <c r="X120" s="57">
        <f t="shared" si="39"/>
        <v>0</v>
      </c>
      <c r="Y120" s="57">
        <f t="shared" si="40"/>
        <v>0</v>
      </c>
      <c r="Z120" s="58" t="e">
        <f t="shared" si="41"/>
        <v>#DIV/0!</v>
      </c>
      <c r="AA120" s="142"/>
      <c r="AB120" s="231"/>
      <c r="AC120" s="59"/>
      <c r="AD120" s="57">
        <f>IF(ISNUMBER(FIND("↑",R120))=TRUE,"↑",IF(ISNUMBER(FIND("포함",R120))=TRUE,R120,IF(ISNUMBER(FIND("↑",#REF!))=TRUE,"일괄",IFERROR(AVERAGE(R120,T120,V120),0))))</f>
        <v>0</v>
      </c>
      <c r="AE120" s="141">
        <f>IF(ISNUMBER(FIND("↑",R120))=TRUE,"↑",IF(ISNUMBER(FIND("포함",R120))=TRUE,R120,IF(ISNUMBER(FIND("↑",#REF!))=TRUE,IFERROR(ROUNDDOWN(IF(V120="",AVERAGEA(U120,S120),AVERAGEA(S120,U120,W120)),-1),0),IFERROR(ROUNDDOWN(AD120*L120*Q120,-1),0))))</f>
        <v>0</v>
      </c>
      <c r="AF120" s="245"/>
      <c r="AG120" s="233"/>
      <c r="AH120" s="234"/>
      <c r="AI120" s="234"/>
      <c r="AJ120" s="235"/>
      <c r="AK120" s="233"/>
      <c r="AL120" s="235"/>
      <c r="AM120" s="236"/>
      <c r="AN120" s="237"/>
      <c r="AO120" s="236"/>
      <c r="AP120" s="236"/>
      <c r="AQ120" s="270"/>
      <c r="AR120" s="289"/>
      <c r="AS120" s="289"/>
      <c r="AT120" s="443"/>
    </row>
    <row r="121" spans="1:46" s="1" customFormat="1" ht="50.1" customHeight="1">
      <c r="A121" s="253" t="s">
        <v>759</v>
      </c>
      <c r="B121" s="254" t="s">
        <v>116</v>
      </c>
      <c r="C121" s="254" t="s">
        <v>117</v>
      </c>
      <c r="D121" s="255" t="s">
        <v>156</v>
      </c>
      <c r="E121" s="255" t="s">
        <v>157</v>
      </c>
      <c r="F121" s="254" t="s">
        <v>100</v>
      </c>
      <c r="G121" s="224" t="s">
        <v>428</v>
      </c>
      <c r="H121" s="256"/>
      <c r="I121" s="256"/>
      <c r="J121" s="256"/>
      <c r="K121" s="257"/>
      <c r="L121" s="258">
        <v>7.4</v>
      </c>
      <c r="M121" s="258" t="s">
        <v>102</v>
      </c>
      <c r="N121" s="259" t="s">
        <v>120</v>
      </c>
      <c r="O121" s="132" t="str">
        <f>IF(N121="1","1",LEFT(N121,FIND("/",N121)-1))</f>
        <v>1</v>
      </c>
      <c r="P121" s="132" t="str">
        <f>IF(N121="1","1",RIGHT(N121,LEN(N121)-FIND("/",N121)))</f>
        <v>1</v>
      </c>
      <c r="Q121" s="133">
        <f>O121/P121</f>
        <v>1</v>
      </c>
      <c r="R121" s="260"/>
      <c r="S121" s="134">
        <f>IF(ISNUMBER(FIND("↑",R121))=TRUE,"↑",IF(ISNUMBER(FIND("↑",R117))=TRUE,R121,IF(ISNUMBER(FIND("포함",R121))=TRUE,R121,IFERROR(ROUNDDOWN(R121*$L121*$Q121,-1),0))))</f>
        <v>0</v>
      </c>
      <c r="T121" s="261"/>
      <c r="U121" s="135">
        <f>IF(ISNUMBER(FIND("↑",T121))=TRUE,"↑",IF(ISNUMBER(FIND("↑",T117))=TRUE,T121,IF(ISNUMBER(FIND("포함",T121))=TRUE,T121,IFERROR(ROUNDDOWN(T121*$L121*$Q121,-1),0))))</f>
        <v>0</v>
      </c>
      <c r="V121" s="261"/>
      <c r="W121" s="135">
        <f>IF(ISNUMBER(FIND("↑",V121))=TRUE,"↑",IF(ISNUMBER(FIND("↑",V117))=TRUE,V121,IF(ISNUMBER(FIND("포함",V121))=TRUE,V121,IFERROR(ROUNDDOWN(V121*$L121*$Q121,-1),0))))</f>
        <v>0</v>
      </c>
      <c r="X121" s="135">
        <f>MAX(R121,T121,V121)</f>
        <v>0</v>
      </c>
      <c r="Y121" s="135">
        <f>MIN(R121,T121,V121)</f>
        <v>0</v>
      </c>
      <c r="Z121" s="136" t="e">
        <f>X121/Y121</f>
        <v>#DIV/0!</v>
      </c>
      <c r="AA121" s="140"/>
      <c r="AB121" s="262"/>
      <c r="AC121" s="221"/>
      <c r="AD121" s="135">
        <f>IF(ISNUMBER(FIND("↑",R121))=TRUE,"↑",IF(ISNUMBER(FIND("포함",R121))=TRUE,R121,IF(ISNUMBER(FIND("↑",R117))=TRUE,"일괄",IFERROR(AVERAGE(R121,T121,V121),0))))</f>
        <v>0</v>
      </c>
      <c r="AE121" s="263">
        <f>IF(ISNUMBER(FIND("↑",R121))=TRUE,"↑",IF(ISNUMBER(FIND("포함",R121))=TRUE,R121,IF(ISNUMBER(FIND("↑",R117))=TRUE,IFERROR(ROUNDDOWN(IF(V121="",AVERAGEA(U121,S121),AVERAGEA(S121,U121,W121)),-1),0),IFERROR(ROUNDDOWN(AD121*L121*Q121,-1),0))))</f>
        <v>0</v>
      </c>
      <c r="AF121" s="264"/>
      <c r="AG121" s="265"/>
      <c r="AH121" s="266"/>
      <c r="AI121" s="266"/>
      <c r="AJ121" s="267"/>
      <c r="AK121" s="265"/>
      <c r="AL121" s="267"/>
      <c r="AM121" s="268"/>
      <c r="AN121" s="269"/>
      <c r="AO121" s="268"/>
      <c r="AP121" s="268"/>
      <c r="AQ121" s="270"/>
      <c r="AR121" s="289"/>
      <c r="AS121" s="289"/>
      <c r="AT121" s="445"/>
    </row>
    <row r="122" spans="1:46" s="1" customFormat="1" ht="50.1" customHeight="1">
      <c r="A122" s="223" t="s">
        <v>674</v>
      </c>
      <c r="B122" s="224" t="s">
        <v>116</v>
      </c>
      <c r="C122" s="224" t="s">
        <v>117</v>
      </c>
      <c r="D122" s="244" t="s">
        <v>433</v>
      </c>
      <c r="E122" s="244" t="s">
        <v>434</v>
      </c>
      <c r="F122" s="224" t="s">
        <v>239</v>
      </c>
      <c r="G122" s="224" t="s">
        <v>435</v>
      </c>
      <c r="H122" s="225"/>
      <c r="I122" s="225"/>
      <c r="J122" s="225"/>
      <c r="K122" s="226"/>
      <c r="L122" s="227">
        <v>10.15</v>
      </c>
      <c r="M122" s="227" t="s">
        <v>102</v>
      </c>
      <c r="N122" s="228" t="s">
        <v>120</v>
      </c>
      <c r="O122" s="54" t="str">
        <f t="shared" si="33"/>
        <v>1</v>
      </c>
      <c r="P122" s="54" t="str">
        <f t="shared" si="34"/>
        <v>1</v>
      </c>
      <c r="Q122" s="55">
        <f t="shared" si="35"/>
        <v>1</v>
      </c>
      <c r="R122" s="229"/>
      <c r="S122" s="56">
        <f t="shared" si="49"/>
        <v>0</v>
      </c>
      <c r="T122" s="230"/>
      <c r="U122" s="57">
        <f t="shared" si="50"/>
        <v>0</v>
      </c>
      <c r="V122" s="230"/>
      <c r="W122" s="57">
        <f t="shared" si="51"/>
        <v>0</v>
      </c>
      <c r="X122" s="57">
        <f t="shared" si="39"/>
        <v>0</v>
      </c>
      <c r="Y122" s="57">
        <f t="shared" si="40"/>
        <v>0</v>
      </c>
      <c r="Z122" s="58" t="e">
        <f t="shared" si="41"/>
        <v>#DIV/0!</v>
      </c>
      <c r="AA122" s="142"/>
      <c r="AB122" s="231"/>
      <c r="AC122" s="59"/>
      <c r="AD122" s="57">
        <f t="shared" si="52"/>
        <v>0</v>
      </c>
      <c r="AE122" s="141">
        <f t="shared" si="53"/>
        <v>0</v>
      </c>
      <c r="AF122" s="245"/>
      <c r="AG122" s="233"/>
      <c r="AH122" s="234"/>
      <c r="AI122" s="234"/>
      <c r="AJ122" s="235"/>
      <c r="AK122" s="233"/>
      <c r="AL122" s="235"/>
      <c r="AM122" s="236"/>
      <c r="AN122" s="237"/>
      <c r="AO122" s="236"/>
      <c r="AP122" s="236"/>
      <c r="AQ122" s="270"/>
      <c r="AR122" s="289"/>
      <c r="AS122" s="289"/>
      <c r="AT122" s="443"/>
    </row>
    <row r="123" spans="1:46" s="1" customFormat="1" ht="50.1" customHeight="1">
      <c r="A123" s="223" t="s">
        <v>675</v>
      </c>
      <c r="B123" s="224" t="s">
        <v>116</v>
      </c>
      <c r="C123" s="224" t="s">
        <v>117</v>
      </c>
      <c r="D123" s="244" t="s">
        <v>433</v>
      </c>
      <c r="E123" s="244" t="s">
        <v>434</v>
      </c>
      <c r="F123" s="224" t="s">
        <v>250</v>
      </c>
      <c r="G123" s="224" t="s">
        <v>436</v>
      </c>
      <c r="H123" s="225"/>
      <c r="I123" s="225"/>
      <c r="J123" s="225"/>
      <c r="K123" s="226"/>
      <c r="L123" s="227">
        <v>1</v>
      </c>
      <c r="M123" s="227" t="s">
        <v>252</v>
      </c>
      <c r="N123" s="228" t="s">
        <v>120</v>
      </c>
      <c r="O123" s="54" t="str">
        <f t="shared" si="33"/>
        <v>1</v>
      </c>
      <c r="P123" s="54" t="str">
        <f t="shared" si="34"/>
        <v>1</v>
      </c>
      <c r="Q123" s="55">
        <f t="shared" si="35"/>
        <v>1</v>
      </c>
      <c r="R123" s="229"/>
      <c r="S123" s="56">
        <f t="shared" si="49"/>
        <v>0</v>
      </c>
      <c r="T123" s="230"/>
      <c r="U123" s="57">
        <f t="shared" si="50"/>
        <v>0</v>
      </c>
      <c r="V123" s="230"/>
      <c r="W123" s="57">
        <f t="shared" si="51"/>
        <v>0</v>
      </c>
      <c r="X123" s="57">
        <f t="shared" si="39"/>
        <v>0</v>
      </c>
      <c r="Y123" s="57">
        <f t="shared" si="40"/>
        <v>0</v>
      </c>
      <c r="Z123" s="58" t="e">
        <f t="shared" si="41"/>
        <v>#DIV/0!</v>
      </c>
      <c r="AA123" s="142"/>
      <c r="AB123" s="231"/>
      <c r="AC123" s="59"/>
      <c r="AD123" s="57">
        <f t="shared" si="52"/>
        <v>0</v>
      </c>
      <c r="AE123" s="141">
        <f t="shared" si="53"/>
        <v>0</v>
      </c>
      <c r="AF123" s="245"/>
      <c r="AG123" s="233"/>
      <c r="AH123" s="234"/>
      <c r="AI123" s="234"/>
      <c r="AJ123" s="235"/>
      <c r="AK123" s="233"/>
      <c r="AL123" s="235"/>
      <c r="AM123" s="236"/>
      <c r="AN123" s="237"/>
      <c r="AO123" s="236"/>
      <c r="AP123" s="236"/>
      <c r="AQ123" s="270"/>
      <c r="AR123" s="289"/>
      <c r="AS123" s="289"/>
      <c r="AT123" s="443"/>
    </row>
    <row r="124" spans="1:46" s="1" customFormat="1" ht="50.1" customHeight="1">
      <c r="A124" s="253" t="s">
        <v>676</v>
      </c>
      <c r="B124" s="254" t="s">
        <v>116</v>
      </c>
      <c r="C124" s="254" t="s">
        <v>117</v>
      </c>
      <c r="D124" s="255" t="s">
        <v>433</v>
      </c>
      <c r="E124" s="255" t="s">
        <v>434</v>
      </c>
      <c r="F124" s="254" t="s">
        <v>437</v>
      </c>
      <c r="G124" s="224" t="s">
        <v>438</v>
      </c>
      <c r="H124" s="256"/>
      <c r="I124" s="256"/>
      <c r="J124" s="256"/>
      <c r="K124" s="257"/>
      <c r="L124" s="258">
        <v>1</v>
      </c>
      <c r="M124" s="258" t="s">
        <v>252</v>
      </c>
      <c r="N124" s="259" t="s">
        <v>120</v>
      </c>
      <c r="O124" s="132" t="str">
        <f t="shared" si="33"/>
        <v>1</v>
      </c>
      <c r="P124" s="132" t="str">
        <f t="shared" si="34"/>
        <v>1</v>
      </c>
      <c r="Q124" s="133">
        <f t="shared" si="35"/>
        <v>1</v>
      </c>
      <c r="R124" s="260"/>
      <c r="S124" s="134">
        <f t="shared" si="49"/>
        <v>0</v>
      </c>
      <c r="T124" s="261"/>
      <c r="U124" s="135">
        <f t="shared" si="50"/>
        <v>0</v>
      </c>
      <c r="V124" s="261"/>
      <c r="W124" s="135">
        <f t="shared" si="51"/>
        <v>0</v>
      </c>
      <c r="X124" s="135">
        <f t="shared" si="39"/>
        <v>0</v>
      </c>
      <c r="Y124" s="135">
        <f t="shared" si="40"/>
        <v>0</v>
      </c>
      <c r="Z124" s="136" t="e">
        <f t="shared" si="41"/>
        <v>#DIV/0!</v>
      </c>
      <c r="AA124" s="140"/>
      <c r="AB124" s="262"/>
      <c r="AC124" s="221"/>
      <c r="AD124" s="135">
        <f t="shared" si="52"/>
        <v>0</v>
      </c>
      <c r="AE124" s="263">
        <f t="shared" si="53"/>
        <v>0</v>
      </c>
      <c r="AF124" s="245"/>
      <c r="AG124" s="233"/>
      <c r="AH124" s="266"/>
      <c r="AI124" s="266"/>
      <c r="AJ124" s="267"/>
      <c r="AK124" s="265"/>
      <c r="AL124" s="267"/>
      <c r="AM124" s="268"/>
      <c r="AN124" s="269"/>
      <c r="AO124" s="268"/>
      <c r="AP124" s="268"/>
      <c r="AQ124" s="270"/>
      <c r="AR124" s="289"/>
      <c r="AS124" s="289"/>
      <c r="AT124" s="445"/>
    </row>
    <row r="125" spans="1:46" s="1" customFormat="1" ht="50.1" customHeight="1">
      <c r="A125" s="223" t="s">
        <v>677</v>
      </c>
      <c r="B125" s="224" t="s">
        <v>116</v>
      </c>
      <c r="C125" s="224" t="s">
        <v>117</v>
      </c>
      <c r="D125" s="244" t="s">
        <v>433</v>
      </c>
      <c r="E125" s="244" t="s">
        <v>434</v>
      </c>
      <c r="F125" s="224" t="s">
        <v>100</v>
      </c>
      <c r="G125" s="224" t="s">
        <v>439</v>
      </c>
      <c r="H125" s="225"/>
      <c r="I125" s="225"/>
      <c r="J125" s="225"/>
      <c r="K125" s="226"/>
      <c r="L125" s="227">
        <v>10.5</v>
      </c>
      <c r="M125" s="227" t="s">
        <v>102</v>
      </c>
      <c r="N125" s="228" t="s">
        <v>120</v>
      </c>
      <c r="O125" s="54" t="str">
        <f t="shared" si="33"/>
        <v>1</v>
      </c>
      <c r="P125" s="54" t="str">
        <f t="shared" si="34"/>
        <v>1</v>
      </c>
      <c r="Q125" s="55">
        <f t="shared" si="35"/>
        <v>1</v>
      </c>
      <c r="R125" s="229"/>
      <c r="S125" s="56">
        <f t="shared" si="49"/>
        <v>0</v>
      </c>
      <c r="T125" s="230"/>
      <c r="U125" s="57">
        <f t="shared" si="50"/>
        <v>0</v>
      </c>
      <c r="V125" s="230"/>
      <c r="W125" s="57">
        <f t="shared" si="51"/>
        <v>0</v>
      </c>
      <c r="X125" s="57">
        <f t="shared" si="39"/>
        <v>0</v>
      </c>
      <c r="Y125" s="57">
        <f t="shared" si="40"/>
        <v>0</v>
      </c>
      <c r="Z125" s="58" t="e">
        <f t="shared" si="41"/>
        <v>#DIV/0!</v>
      </c>
      <c r="AA125" s="142"/>
      <c r="AB125" s="231"/>
      <c r="AC125" s="59"/>
      <c r="AD125" s="57">
        <f t="shared" si="52"/>
        <v>0</v>
      </c>
      <c r="AE125" s="141">
        <f t="shared" si="53"/>
        <v>0</v>
      </c>
      <c r="AF125" s="245"/>
      <c r="AG125" s="233"/>
      <c r="AH125" s="234"/>
      <c r="AI125" s="234"/>
      <c r="AJ125" s="235"/>
      <c r="AK125" s="233"/>
      <c r="AL125" s="235"/>
      <c r="AM125" s="236"/>
      <c r="AN125" s="237"/>
      <c r="AO125" s="236"/>
      <c r="AP125" s="236"/>
      <c r="AQ125" s="270"/>
      <c r="AR125" s="289"/>
      <c r="AS125" s="289"/>
      <c r="AT125" s="443"/>
    </row>
    <row r="126" spans="1:46" s="1" customFormat="1" ht="50.1" customHeight="1">
      <c r="A126" s="253" t="s">
        <v>678</v>
      </c>
      <c r="B126" s="254" t="s">
        <v>116</v>
      </c>
      <c r="C126" s="254" t="s">
        <v>117</v>
      </c>
      <c r="D126" s="255" t="s">
        <v>433</v>
      </c>
      <c r="E126" s="255" t="s">
        <v>434</v>
      </c>
      <c r="F126" s="254" t="s">
        <v>440</v>
      </c>
      <c r="G126" s="224" t="s">
        <v>441</v>
      </c>
      <c r="H126" s="256"/>
      <c r="I126" s="256"/>
      <c r="J126" s="256"/>
      <c r="K126" s="257"/>
      <c r="L126" s="258">
        <v>1</v>
      </c>
      <c r="M126" s="258" t="s">
        <v>252</v>
      </c>
      <c r="N126" s="259" t="s">
        <v>120</v>
      </c>
      <c r="O126" s="132" t="str">
        <f t="shared" si="33"/>
        <v>1</v>
      </c>
      <c r="P126" s="132" t="str">
        <f t="shared" si="34"/>
        <v>1</v>
      </c>
      <c r="Q126" s="133">
        <f t="shared" si="35"/>
        <v>1</v>
      </c>
      <c r="R126" s="260"/>
      <c r="S126" s="134">
        <f t="shared" si="49"/>
        <v>0</v>
      </c>
      <c r="T126" s="261"/>
      <c r="U126" s="135">
        <f t="shared" si="50"/>
        <v>0</v>
      </c>
      <c r="V126" s="261"/>
      <c r="W126" s="135">
        <f t="shared" si="51"/>
        <v>0</v>
      </c>
      <c r="X126" s="135">
        <f t="shared" si="39"/>
        <v>0</v>
      </c>
      <c r="Y126" s="135">
        <f t="shared" si="40"/>
        <v>0</v>
      </c>
      <c r="Z126" s="136" t="e">
        <f t="shared" si="41"/>
        <v>#DIV/0!</v>
      </c>
      <c r="AA126" s="140"/>
      <c r="AB126" s="262"/>
      <c r="AC126" s="221"/>
      <c r="AD126" s="135">
        <f t="shared" si="52"/>
        <v>0</v>
      </c>
      <c r="AE126" s="263">
        <f t="shared" si="53"/>
        <v>0</v>
      </c>
      <c r="AF126" s="245"/>
      <c r="AG126" s="233"/>
      <c r="AH126" s="266"/>
      <c r="AI126" s="266"/>
      <c r="AJ126" s="267"/>
      <c r="AK126" s="265"/>
      <c r="AL126" s="267"/>
      <c r="AM126" s="268"/>
      <c r="AN126" s="269"/>
      <c r="AO126" s="268"/>
      <c r="AP126" s="268"/>
      <c r="AQ126" s="270"/>
      <c r="AR126" s="289"/>
      <c r="AS126" s="289"/>
      <c r="AT126" s="445"/>
    </row>
    <row r="127" spans="1:46" s="1" customFormat="1" ht="50.1" customHeight="1">
      <c r="A127" s="253" t="s">
        <v>679</v>
      </c>
      <c r="B127" s="224" t="s">
        <v>116</v>
      </c>
      <c r="C127" s="224" t="s">
        <v>117</v>
      </c>
      <c r="D127" s="244" t="s">
        <v>433</v>
      </c>
      <c r="E127" s="255" t="s">
        <v>434</v>
      </c>
      <c r="F127" s="254" t="s">
        <v>442</v>
      </c>
      <c r="G127" s="224" t="s">
        <v>443</v>
      </c>
      <c r="H127" s="256"/>
      <c r="I127" s="256"/>
      <c r="J127" s="256"/>
      <c r="K127" s="257"/>
      <c r="L127" s="258">
        <v>1</v>
      </c>
      <c r="M127" s="258" t="s">
        <v>252</v>
      </c>
      <c r="N127" s="259" t="s">
        <v>120</v>
      </c>
      <c r="O127" s="132" t="str">
        <f t="shared" si="33"/>
        <v>1</v>
      </c>
      <c r="P127" s="132" t="str">
        <f t="shared" si="34"/>
        <v>1</v>
      </c>
      <c r="Q127" s="133">
        <f t="shared" si="35"/>
        <v>1</v>
      </c>
      <c r="R127" s="260"/>
      <c r="S127" s="134">
        <f t="shared" si="49"/>
        <v>0</v>
      </c>
      <c r="T127" s="261"/>
      <c r="U127" s="135">
        <f t="shared" si="50"/>
        <v>0</v>
      </c>
      <c r="V127" s="261"/>
      <c r="W127" s="135">
        <f t="shared" si="51"/>
        <v>0</v>
      </c>
      <c r="X127" s="135">
        <f t="shared" si="39"/>
        <v>0</v>
      </c>
      <c r="Y127" s="135">
        <f t="shared" si="40"/>
        <v>0</v>
      </c>
      <c r="Z127" s="136" t="e">
        <f t="shared" si="41"/>
        <v>#DIV/0!</v>
      </c>
      <c r="AA127" s="140"/>
      <c r="AB127" s="262"/>
      <c r="AC127" s="221"/>
      <c r="AD127" s="135">
        <f t="shared" si="52"/>
        <v>0</v>
      </c>
      <c r="AE127" s="263">
        <f t="shared" si="53"/>
        <v>0</v>
      </c>
      <c r="AF127" s="245"/>
      <c r="AG127" s="233"/>
      <c r="AH127" s="266"/>
      <c r="AI127" s="266"/>
      <c r="AJ127" s="267"/>
      <c r="AK127" s="265"/>
      <c r="AL127" s="267"/>
      <c r="AM127" s="268"/>
      <c r="AN127" s="269"/>
      <c r="AO127" s="268"/>
      <c r="AP127" s="268"/>
      <c r="AQ127" s="270"/>
      <c r="AR127" s="289"/>
      <c r="AS127" s="289"/>
      <c r="AT127" s="445"/>
    </row>
    <row r="128" spans="1:46" s="1" customFormat="1" ht="50.1" customHeight="1">
      <c r="A128" s="253" t="s">
        <v>680</v>
      </c>
      <c r="B128" s="224" t="s">
        <v>116</v>
      </c>
      <c r="C128" s="224" t="s">
        <v>117</v>
      </c>
      <c r="D128" s="244" t="s">
        <v>433</v>
      </c>
      <c r="E128" s="255" t="s">
        <v>434</v>
      </c>
      <c r="F128" s="254" t="s">
        <v>444</v>
      </c>
      <c r="G128" s="224" t="s">
        <v>445</v>
      </c>
      <c r="H128" s="256"/>
      <c r="I128" s="256"/>
      <c r="J128" s="256"/>
      <c r="K128" s="257"/>
      <c r="L128" s="258">
        <v>1</v>
      </c>
      <c r="M128" s="258" t="s">
        <v>252</v>
      </c>
      <c r="N128" s="259" t="s">
        <v>120</v>
      </c>
      <c r="O128" s="132" t="str">
        <f t="shared" si="33"/>
        <v>1</v>
      </c>
      <c r="P128" s="132" t="str">
        <f t="shared" si="34"/>
        <v>1</v>
      </c>
      <c r="Q128" s="133">
        <f t="shared" si="35"/>
        <v>1</v>
      </c>
      <c r="R128" s="260"/>
      <c r="S128" s="134">
        <f>IF(ISNUMBER(FIND("↑",R128))=TRUE,"↑",IF(ISNUMBER(FIND("↑",#REF!))=TRUE,R128,IF(ISNUMBER(FIND("포함",R128))=TRUE,R128,IFERROR(ROUNDDOWN(R128*$L128*$Q128,-1),0))))</f>
        <v>0</v>
      </c>
      <c r="T128" s="261"/>
      <c r="U128" s="135">
        <f>IF(ISNUMBER(FIND("↑",T128))=TRUE,"↑",IF(ISNUMBER(FIND("↑",#REF!))=TRUE,T128,IF(ISNUMBER(FIND("포함",T128))=TRUE,T128,IFERROR(ROUNDDOWN(T128*$L128*$Q128,-1),0))))</f>
        <v>0</v>
      </c>
      <c r="V128" s="261"/>
      <c r="W128" s="135">
        <f>IF(ISNUMBER(FIND("↑",V128))=TRUE,"↑",IF(ISNUMBER(FIND("↑",#REF!))=TRUE,V128,IF(ISNUMBER(FIND("포함",V128))=TRUE,V128,IFERROR(ROUNDDOWN(V128*$L128*$Q128,-1),0))))</f>
        <v>0</v>
      </c>
      <c r="X128" s="135">
        <f t="shared" si="39"/>
        <v>0</v>
      </c>
      <c r="Y128" s="135">
        <f t="shared" si="40"/>
        <v>0</v>
      </c>
      <c r="Z128" s="136" t="e">
        <f t="shared" si="41"/>
        <v>#DIV/0!</v>
      </c>
      <c r="AA128" s="140"/>
      <c r="AB128" s="262"/>
      <c r="AC128" s="221"/>
      <c r="AD128" s="135">
        <f>IF(ISNUMBER(FIND("↑",R128))=TRUE,"↑",IF(ISNUMBER(FIND("포함",R128))=TRUE,R128,IF(ISNUMBER(FIND("↑",#REF!))=TRUE,"일괄",IFERROR(AVERAGE(R128,T128,V128),0))))</f>
        <v>0</v>
      </c>
      <c r="AE128" s="263">
        <f>IF(ISNUMBER(FIND("↑",R128))=TRUE,"↑",IF(ISNUMBER(FIND("포함",R128))=TRUE,R128,IF(ISNUMBER(FIND("↑",#REF!))=TRUE,IFERROR(ROUNDDOWN(IF(V128="",AVERAGEA(U128,S128),AVERAGEA(S128,U128,W128)),-1),0),IFERROR(ROUNDDOWN(AD128*L128*Q128,-1),0))))</f>
        <v>0</v>
      </c>
      <c r="AF128" s="245"/>
      <c r="AG128" s="233"/>
      <c r="AH128" s="266"/>
      <c r="AI128" s="266"/>
      <c r="AJ128" s="267"/>
      <c r="AK128" s="265"/>
      <c r="AL128" s="267"/>
      <c r="AM128" s="268"/>
      <c r="AN128" s="269"/>
      <c r="AO128" s="268"/>
      <c r="AP128" s="268"/>
      <c r="AQ128" s="270"/>
      <c r="AR128" s="289"/>
      <c r="AS128" s="289"/>
      <c r="AT128" s="445"/>
    </row>
    <row r="129" spans="1:46" ht="50.1" customHeight="1">
      <c r="A129" s="223" t="s">
        <v>681</v>
      </c>
      <c r="B129" s="224" t="s">
        <v>116</v>
      </c>
      <c r="C129" s="224" t="s">
        <v>117</v>
      </c>
      <c r="D129" s="223" t="s">
        <v>433</v>
      </c>
      <c r="E129" s="223" t="s">
        <v>434</v>
      </c>
      <c r="F129" s="224" t="s">
        <v>446</v>
      </c>
      <c r="G129" s="224" t="s">
        <v>447</v>
      </c>
      <c r="H129" s="243"/>
      <c r="I129" s="243"/>
      <c r="J129" s="243"/>
      <c r="K129" s="226"/>
      <c r="L129" s="227">
        <v>23.4</v>
      </c>
      <c r="M129" s="227" t="s">
        <v>102</v>
      </c>
      <c r="N129" s="228" t="s">
        <v>120</v>
      </c>
      <c r="O129" s="54" t="str">
        <f t="shared" si="22"/>
        <v>1</v>
      </c>
      <c r="P129" s="54" t="str">
        <f t="shared" si="23"/>
        <v>1</v>
      </c>
      <c r="Q129" s="55">
        <f t="shared" si="24"/>
        <v>1</v>
      </c>
      <c r="R129" s="229"/>
      <c r="S129" s="56">
        <f t="shared" ref="S129:S146" si="54">IF(ISNUMBER(FIND("↑",R129))=TRUE,"↑",IF(ISNUMBER(FIND("↑",R130))=TRUE,R129,IF(ISNUMBER(FIND("포함",R129))=TRUE,R129,IFERROR(ROUNDDOWN(R129*$L129*$Q129,-1),0))))</f>
        <v>0</v>
      </c>
      <c r="T129" s="229"/>
      <c r="U129" s="57">
        <f t="shared" ref="U129:U146" si="55">IF(ISNUMBER(FIND("↑",T129))=TRUE,"↑",IF(ISNUMBER(FIND("↑",T130))=TRUE,T129,IF(ISNUMBER(FIND("포함",T129))=TRUE,T129,IFERROR(ROUNDDOWN(T129*$L129*$Q129,-1),0))))</f>
        <v>0</v>
      </c>
      <c r="V129" s="230"/>
      <c r="W129" s="57">
        <f t="shared" ref="W129:W146" si="56">IF(ISNUMBER(FIND("↑",V129))=TRUE,"↑",IF(ISNUMBER(FIND("↑",V130))=TRUE,V129,IF(ISNUMBER(FIND("포함",V129))=TRUE,V129,IFERROR(ROUNDDOWN(V129*$L129*$Q129,-1),0))))</f>
        <v>0</v>
      </c>
      <c r="X129" s="57">
        <f t="shared" si="28"/>
        <v>0</v>
      </c>
      <c r="Y129" s="57">
        <f t="shared" si="29"/>
        <v>0</v>
      </c>
      <c r="Z129" s="58" t="e">
        <f t="shared" si="30"/>
        <v>#DIV/0!</v>
      </c>
      <c r="AA129" s="142"/>
      <c r="AB129" s="231"/>
      <c r="AC129" s="59"/>
      <c r="AD129" s="57">
        <f t="shared" ref="AD129:AD146" si="57">IF(ISNUMBER(FIND("↑",R129))=TRUE,"↑",IF(ISNUMBER(FIND("포함",R129))=TRUE,R129,IF(ISNUMBER(FIND("↑",R130))=TRUE,"일괄",IFERROR(AVERAGE(R129,T129,V129),0))))</f>
        <v>0</v>
      </c>
      <c r="AE129" s="141">
        <f t="shared" ref="AE129:AE146" si="58">IF(ISNUMBER(FIND("↑",R129))=TRUE,"↑",IF(ISNUMBER(FIND("포함",R129))=TRUE,R129,IF(ISNUMBER(FIND("↑",R130))=TRUE,IFERROR(ROUNDDOWN(IF(V129="",AVERAGEA(U129,S129),AVERAGEA(S129,U129,W129)),-1),0),IFERROR(ROUNDDOWN(AD129*L129*Q129,-1),0))))</f>
        <v>0</v>
      </c>
      <c r="AF129" s="245"/>
      <c r="AG129" s="233"/>
      <c r="AH129" s="234"/>
      <c r="AI129" s="234"/>
      <c r="AJ129" s="235"/>
      <c r="AK129" s="233"/>
      <c r="AL129" s="235"/>
      <c r="AM129" s="236"/>
      <c r="AN129" s="237"/>
      <c r="AO129" s="236"/>
      <c r="AP129" s="236"/>
      <c r="AQ129" s="270"/>
      <c r="AR129" s="289"/>
      <c r="AS129" s="289"/>
      <c r="AT129" s="443"/>
    </row>
    <row r="130" spans="1:46" s="1" customFormat="1" ht="50.1" customHeight="1">
      <c r="A130" s="223" t="s">
        <v>682</v>
      </c>
      <c r="B130" s="224" t="s">
        <v>116</v>
      </c>
      <c r="C130" s="224" t="s">
        <v>117</v>
      </c>
      <c r="D130" s="223" t="s">
        <v>433</v>
      </c>
      <c r="E130" s="244" t="s">
        <v>434</v>
      </c>
      <c r="F130" s="224" t="s">
        <v>245</v>
      </c>
      <c r="G130" s="224" t="s">
        <v>448</v>
      </c>
      <c r="H130" s="239"/>
      <c r="I130" s="239"/>
      <c r="J130" s="239"/>
      <c r="K130" s="241"/>
      <c r="L130" s="227">
        <v>150</v>
      </c>
      <c r="M130" s="227" t="s">
        <v>247</v>
      </c>
      <c r="N130" s="228" t="s">
        <v>120</v>
      </c>
      <c r="O130" s="54" t="str">
        <f t="shared" si="22"/>
        <v>1</v>
      </c>
      <c r="P130" s="54" t="str">
        <f t="shared" si="23"/>
        <v>1</v>
      </c>
      <c r="Q130" s="55">
        <f t="shared" si="24"/>
        <v>1</v>
      </c>
      <c r="R130" s="229"/>
      <c r="S130" s="56">
        <f t="shared" si="54"/>
        <v>0</v>
      </c>
      <c r="T130" s="230"/>
      <c r="U130" s="57">
        <f t="shared" si="55"/>
        <v>0</v>
      </c>
      <c r="V130" s="230"/>
      <c r="W130" s="57">
        <f t="shared" si="56"/>
        <v>0</v>
      </c>
      <c r="X130" s="57">
        <f t="shared" si="28"/>
        <v>0</v>
      </c>
      <c r="Y130" s="57">
        <f t="shared" si="29"/>
        <v>0</v>
      </c>
      <c r="Z130" s="58" t="e">
        <f t="shared" si="30"/>
        <v>#DIV/0!</v>
      </c>
      <c r="AA130" s="142"/>
      <c r="AB130" s="231"/>
      <c r="AC130" s="59"/>
      <c r="AD130" s="57">
        <f t="shared" si="57"/>
        <v>0</v>
      </c>
      <c r="AE130" s="141">
        <f t="shared" si="58"/>
        <v>0</v>
      </c>
      <c r="AF130" s="245"/>
      <c r="AG130" s="233"/>
      <c r="AH130" s="234"/>
      <c r="AI130" s="234"/>
      <c r="AJ130" s="235"/>
      <c r="AK130" s="233"/>
      <c r="AL130" s="235"/>
      <c r="AM130" s="236"/>
      <c r="AN130" s="237"/>
      <c r="AO130" s="236"/>
      <c r="AP130" s="236"/>
      <c r="AQ130" s="270"/>
      <c r="AR130" s="289"/>
      <c r="AS130" s="289"/>
      <c r="AT130" s="443"/>
    </row>
    <row r="131" spans="1:46" s="1" customFormat="1" ht="50.1" customHeight="1">
      <c r="A131" s="223" t="s">
        <v>683</v>
      </c>
      <c r="B131" s="224" t="s">
        <v>116</v>
      </c>
      <c r="C131" s="224" t="s">
        <v>117</v>
      </c>
      <c r="D131" s="244" t="s">
        <v>433</v>
      </c>
      <c r="E131" s="244" t="s">
        <v>434</v>
      </c>
      <c r="F131" s="224" t="s">
        <v>449</v>
      </c>
      <c r="G131" s="224" t="s">
        <v>450</v>
      </c>
      <c r="H131" s="239"/>
      <c r="I131" s="239"/>
      <c r="J131" s="239"/>
      <c r="K131" s="241"/>
      <c r="L131" s="227">
        <v>1.6</v>
      </c>
      <c r="M131" s="227" t="s">
        <v>102</v>
      </c>
      <c r="N131" s="228" t="s">
        <v>120</v>
      </c>
      <c r="O131" s="54" t="str">
        <f t="shared" si="22"/>
        <v>1</v>
      </c>
      <c r="P131" s="54" t="str">
        <f t="shared" si="23"/>
        <v>1</v>
      </c>
      <c r="Q131" s="55">
        <f t="shared" si="24"/>
        <v>1</v>
      </c>
      <c r="R131" s="229"/>
      <c r="S131" s="56">
        <f t="shared" si="54"/>
        <v>0</v>
      </c>
      <c r="T131" s="230"/>
      <c r="U131" s="57">
        <f t="shared" si="55"/>
        <v>0</v>
      </c>
      <c r="V131" s="230"/>
      <c r="W131" s="57">
        <f t="shared" si="56"/>
        <v>0</v>
      </c>
      <c r="X131" s="57">
        <f t="shared" si="28"/>
        <v>0</v>
      </c>
      <c r="Y131" s="57">
        <f t="shared" si="29"/>
        <v>0</v>
      </c>
      <c r="Z131" s="58" t="e">
        <f t="shared" si="30"/>
        <v>#DIV/0!</v>
      </c>
      <c r="AA131" s="142"/>
      <c r="AB131" s="231"/>
      <c r="AC131" s="59"/>
      <c r="AD131" s="57">
        <f t="shared" si="57"/>
        <v>0</v>
      </c>
      <c r="AE131" s="141">
        <f t="shared" si="58"/>
        <v>0</v>
      </c>
      <c r="AF131" s="245"/>
      <c r="AG131" s="233"/>
      <c r="AH131" s="234"/>
      <c r="AI131" s="234"/>
      <c r="AJ131" s="235"/>
      <c r="AK131" s="233"/>
      <c r="AL131" s="235"/>
      <c r="AM131" s="236"/>
      <c r="AN131" s="237"/>
      <c r="AO131" s="236"/>
      <c r="AP131" s="236"/>
      <c r="AQ131" s="270"/>
      <c r="AR131" s="289"/>
      <c r="AS131" s="289"/>
      <c r="AT131" s="443"/>
    </row>
    <row r="132" spans="1:46" s="1" customFormat="1" ht="50.1" customHeight="1">
      <c r="A132" s="223" t="s">
        <v>684</v>
      </c>
      <c r="B132" s="224" t="s">
        <v>116</v>
      </c>
      <c r="C132" s="224" t="s">
        <v>117</v>
      </c>
      <c r="D132" s="223" t="s">
        <v>433</v>
      </c>
      <c r="E132" s="246" t="s">
        <v>434</v>
      </c>
      <c r="F132" s="224" t="s">
        <v>248</v>
      </c>
      <c r="G132" s="224" t="s">
        <v>451</v>
      </c>
      <c r="H132" s="239"/>
      <c r="I132" s="239"/>
      <c r="J132" s="239"/>
      <c r="K132" s="226"/>
      <c r="L132" s="227">
        <v>9</v>
      </c>
      <c r="M132" s="227" t="s">
        <v>247</v>
      </c>
      <c r="N132" s="228" t="s">
        <v>120</v>
      </c>
      <c r="O132" s="54" t="str">
        <f t="shared" si="22"/>
        <v>1</v>
      </c>
      <c r="P132" s="54" t="str">
        <f t="shared" si="23"/>
        <v>1</v>
      </c>
      <c r="Q132" s="55">
        <f t="shared" si="24"/>
        <v>1</v>
      </c>
      <c r="R132" s="229"/>
      <c r="S132" s="56">
        <f>IF(ISNUMBER(FIND("↑",R132))=TRUE,"↑",IF(ISNUMBER(FIND("↑",#REF!))=TRUE,R132,IF(ISNUMBER(FIND("포함",R132))=TRUE,R132,IFERROR(ROUNDDOWN(R132*$L132*$Q132,-1),0))))</f>
        <v>0</v>
      </c>
      <c r="T132" s="230"/>
      <c r="U132" s="57">
        <f>IF(ISNUMBER(FIND("↑",T132))=TRUE,"↑",IF(ISNUMBER(FIND("↑",#REF!))=TRUE,T132,IF(ISNUMBER(FIND("포함",T132))=TRUE,T132,IFERROR(ROUNDDOWN(T132*$L132*$Q132,-1),0))))</f>
        <v>0</v>
      </c>
      <c r="V132" s="230"/>
      <c r="W132" s="57">
        <f>IF(ISNUMBER(FIND("↑",V132))=TRUE,"↑",IF(ISNUMBER(FIND("↑",#REF!))=TRUE,V132,IF(ISNUMBER(FIND("포함",V132))=TRUE,V132,IFERROR(ROUNDDOWN(V132*$L132*$Q132,-1),0))))</f>
        <v>0</v>
      </c>
      <c r="X132" s="57">
        <f t="shared" si="28"/>
        <v>0</v>
      </c>
      <c r="Y132" s="57">
        <f t="shared" si="29"/>
        <v>0</v>
      </c>
      <c r="Z132" s="58" t="e">
        <f t="shared" si="30"/>
        <v>#DIV/0!</v>
      </c>
      <c r="AA132" s="142"/>
      <c r="AB132" s="231"/>
      <c r="AC132" s="59"/>
      <c r="AD132" s="57">
        <f>IF(ISNUMBER(FIND("↑",R132))=TRUE,"↑",IF(ISNUMBER(FIND("포함",R132))=TRUE,R132,IF(ISNUMBER(FIND("↑",#REF!))=TRUE,"일괄",IFERROR(AVERAGE(R132,T132,V132),0))))</f>
        <v>0</v>
      </c>
      <c r="AE132" s="141">
        <f>IF(ISNUMBER(FIND("↑",R132))=TRUE,"↑",IF(ISNUMBER(FIND("포함",R132))=TRUE,R132,IF(ISNUMBER(FIND("↑",#REF!))=TRUE,IFERROR(ROUNDDOWN(IF(V132="",AVERAGEA(U132,S132),AVERAGEA(S132,U132,W132)),-1),0),IFERROR(ROUNDDOWN(AD132*L132*Q132,-1),0))))</f>
        <v>0</v>
      </c>
      <c r="AF132" s="245"/>
      <c r="AG132" s="233"/>
      <c r="AH132" s="234"/>
      <c r="AI132" s="234"/>
      <c r="AJ132" s="235"/>
      <c r="AK132" s="233"/>
      <c r="AL132" s="235"/>
      <c r="AM132" s="236"/>
      <c r="AN132" s="237"/>
      <c r="AO132" s="236"/>
      <c r="AP132" s="236"/>
      <c r="AQ132" s="270"/>
      <c r="AR132" s="289"/>
      <c r="AS132" s="289"/>
      <c r="AT132" s="443"/>
    </row>
    <row r="133" spans="1:46" s="1" customFormat="1" ht="50.1" customHeight="1">
      <c r="A133" s="223" t="s">
        <v>685</v>
      </c>
      <c r="B133" s="224" t="s">
        <v>116</v>
      </c>
      <c r="C133" s="224" t="s">
        <v>117</v>
      </c>
      <c r="D133" s="223" t="s">
        <v>433</v>
      </c>
      <c r="E133" s="246" t="s">
        <v>434</v>
      </c>
      <c r="F133" s="224" t="s">
        <v>452</v>
      </c>
      <c r="G133" s="224" t="s">
        <v>453</v>
      </c>
      <c r="H133" s="239"/>
      <c r="I133" s="239"/>
      <c r="J133" s="239"/>
      <c r="K133" s="226"/>
      <c r="L133" s="227">
        <v>1</v>
      </c>
      <c r="M133" s="227" t="s">
        <v>112</v>
      </c>
      <c r="N133" s="228" t="s">
        <v>120</v>
      </c>
      <c r="O133" s="54" t="str">
        <f t="shared" si="22"/>
        <v>1</v>
      </c>
      <c r="P133" s="54" t="str">
        <f t="shared" si="23"/>
        <v>1</v>
      </c>
      <c r="Q133" s="55">
        <f t="shared" si="24"/>
        <v>1</v>
      </c>
      <c r="R133" s="229"/>
      <c r="S133" s="56">
        <f t="shared" si="54"/>
        <v>0</v>
      </c>
      <c r="T133" s="230"/>
      <c r="U133" s="57">
        <f t="shared" si="55"/>
        <v>0</v>
      </c>
      <c r="V133" s="230"/>
      <c r="W133" s="57">
        <f t="shared" si="56"/>
        <v>0</v>
      </c>
      <c r="X133" s="57">
        <f t="shared" si="28"/>
        <v>0</v>
      </c>
      <c r="Y133" s="57">
        <f t="shared" si="29"/>
        <v>0</v>
      </c>
      <c r="Z133" s="58" t="e">
        <f t="shared" si="30"/>
        <v>#DIV/0!</v>
      </c>
      <c r="AA133" s="142"/>
      <c r="AB133" s="231"/>
      <c r="AC133" s="59"/>
      <c r="AD133" s="57">
        <f t="shared" si="57"/>
        <v>0</v>
      </c>
      <c r="AE133" s="141">
        <f t="shared" si="58"/>
        <v>0</v>
      </c>
      <c r="AF133" s="245"/>
      <c r="AG133" s="233"/>
      <c r="AH133" s="234"/>
      <c r="AI133" s="234"/>
      <c r="AJ133" s="235"/>
      <c r="AK133" s="233"/>
      <c r="AL133" s="235"/>
      <c r="AM133" s="236"/>
      <c r="AN133" s="237"/>
      <c r="AO133" s="236"/>
      <c r="AP133" s="236"/>
      <c r="AQ133" s="270"/>
      <c r="AR133" s="289"/>
      <c r="AS133" s="289"/>
      <c r="AT133" s="443"/>
    </row>
    <row r="134" spans="1:46" s="1" customFormat="1" ht="50.1" customHeight="1">
      <c r="A134" s="223" t="s">
        <v>686</v>
      </c>
      <c r="B134" s="224" t="s">
        <v>116</v>
      </c>
      <c r="C134" s="224" t="s">
        <v>117</v>
      </c>
      <c r="D134" s="246" t="s">
        <v>433</v>
      </c>
      <c r="E134" s="246" t="s">
        <v>434</v>
      </c>
      <c r="F134" s="224" t="s">
        <v>261</v>
      </c>
      <c r="G134" s="224" t="s">
        <v>454</v>
      </c>
      <c r="H134" s="239"/>
      <c r="I134" s="239"/>
      <c r="J134" s="239"/>
      <c r="K134" s="226"/>
      <c r="L134" s="227">
        <v>1</v>
      </c>
      <c r="M134" s="227" t="s">
        <v>112</v>
      </c>
      <c r="N134" s="228" t="s">
        <v>120</v>
      </c>
      <c r="O134" s="54" t="str">
        <f t="shared" si="22"/>
        <v>1</v>
      </c>
      <c r="P134" s="54" t="str">
        <f t="shared" si="23"/>
        <v>1</v>
      </c>
      <c r="Q134" s="55">
        <f t="shared" si="24"/>
        <v>1</v>
      </c>
      <c r="R134" s="229"/>
      <c r="S134" s="56">
        <f t="shared" si="54"/>
        <v>0</v>
      </c>
      <c r="T134" s="230"/>
      <c r="U134" s="57">
        <f t="shared" si="55"/>
        <v>0</v>
      </c>
      <c r="V134" s="230"/>
      <c r="W134" s="57">
        <f t="shared" si="56"/>
        <v>0</v>
      </c>
      <c r="X134" s="57">
        <f t="shared" si="28"/>
        <v>0</v>
      </c>
      <c r="Y134" s="57">
        <f t="shared" si="29"/>
        <v>0</v>
      </c>
      <c r="Z134" s="58" t="e">
        <f t="shared" si="30"/>
        <v>#DIV/0!</v>
      </c>
      <c r="AA134" s="142"/>
      <c r="AB134" s="231"/>
      <c r="AC134" s="59"/>
      <c r="AD134" s="57">
        <f t="shared" si="57"/>
        <v>0</v>
      </c>
      <c r="AE134" s="141">
        <f t="shared" si="58"/>
        <v>0</v>
      </c>
      <c r="AF134" s="245"/>
      <c r="AG134" s="233"/>
      <c r="AH134" s="234"/>
      <c r="AI134" s="234"/>
      <c r="AJ134" s="235"/>
      <c r="AK134" s="233"/>
      <c r="AL134" s="235"/>
      <c r="AM134" s="236"/>
      <c r="AN134" s="237"/>
      <c r="AO134" s="236"/>
      <c r="AP134" s="236"/>
      <c r="AQ134" s="270"/>
      <c r="AR134" s="289"/>
      <c r="AS134" s="289"/>
      <c r="AT134" s="443"/>
    </row>
    <row r="135" spans="1:46" s="1" customFormat="1" ht="50.1" customHeight="1">
      <c r="A135" s="223" t="s">
        <v>687</v>
      </c>
      <c r="B135" s="224" t="s">
        <v>116</v>
      </c>
      <c r="C135" s="224" t="s">
        <v>117</v>
      </c>
      <c r="D135" s="223" t="s">
        <v>433</v>
      </c>
      <c r="E135" s="246" t="s">
        <v>434</v>
      </c>
      <c r="F135" s="224" t="s">
        <v>371</v>
      </c>
      <c r="G135" s="224" t="s">
        <v>455</v>
      </c>
      <c r="H135" s="239"/>
      <c r="I135" s="239"/>
      <c r="J135" s="239"/>
      <c r="K135" s="226"/>
      <c r="L135" s="227">
        <v>2</v>
      </c>
      <c r="M135" s="227" t="s">
        <v>112</v>
      </c>
      <c r="N135" s="228" t="s">
        <v>120</v>
      </c>
      <c r="O135" s="54" t="str">
        <f t="shared" si="22"/>
        <v>1</v>
      </c>
      <c r="P135" s="54" t="str">
        <f t="shared" si="23"/>
        <v>1</v>
      </c>
      <c r="Q135" s="55">
        <f t="shared" si="24"/>
        <v>1</v>
      </c>
      <c r="R135" s="229"/>
      <c r="S135" s="56">
        <f t="shared" si="54"/>
        <v>0</v>
      </c>
      <c r="T135" s="230"/>
      <c r="U135" s="57">
        <f t="shared" si="55"/>
        <v>0</v>
      </c>
      <c r="V135" s="230"/>
      <c r="W135" s="57">
        <f t="shared" si="56"/>
        <v>0</v>
      </c>
      <c r="X135" s="57">
        <f t="shared" si="28"/>
        <v>0</v>
      </c>
      <c r="Y135" s="57">
        <f t="shared" si="29"/>
        <v>0</v>
      </c>
      <c r="Z135" s="58" t="e">
        <f t="shared" si="30"/>
        <v>#DIV/0!</v>
      </c>
      <c r="AA135" s="142"/>
      <c r="AB135" s="231"/>
      <c r="AC135" s="59"/>
      <c r="AD135" s="57">
        <f t="shared" si="57"/>
        <v>0</v>
      </c>
      <c r="AE135" s="141">
        <f t="shared" si="58"/>
        <v>0</v>
      </c>
      <c r="AF135" s="245"/>
      <c r="AG135" s="233"/>
      <c r="AH135" s="234"/>
      <c r="AI135" s="234"/>
      <c r="AJ135" s="235"/>
      <c r="AK135" s="233"/>
      <c r="AL135" s="235"/>
      <c r="AM135" s="236"/>
      <c r="AN135" s="237"/>
      <c r="AO135" s="236"/>
      <c r="AP135" s="236"/>
      <c r="AQ135" s="270"/>
      <c r="AR135" s="289"/>
      <c r="AS135" s="289"/>
      <c r="AT135" s="443"/>
    </row>
    <row r="136" spans="1:46" s="1" customFormat="1" ht="50.1" customHeight="1">
      <c r="A136" s="223" t="s">
        <v>688</v>
      </c>
      <c r="B136" s="224" t="s">
        <v>116</v>
      </c>
      <c r="C136" s="224" t="s">
        <v>117</v>
      </c>
      <c r="D136" s="246" t="s">
        <v>433</v>
      </c>
      <c r="E136" s="246" t="s">
        <v>434</v>
      </c>
      <c r="F136" s="224" t="s">
        <v>456</v>
      </c>
      <c r="G136" s="224" t="s">
        <v>454</v>
      </c>
      <c r="H136" s="239"/>
      <c r="I136" s="239"/>
      <c r="J136" s="239"/>
      <c r="K136" s="226"/>
      <c r="L136" s="227">
        <v>1</v>
      </c>
      <c r="M136" s="227" t="s">
        <v>112</v>
      </c>
      <c r="N136" s="228" t="s">
        <v>120</v>
      </c>
      <c r="O136" s="54" t="str">
        <f t="shared" si="22"/>
        <v>1</v>
      </c>
      <c r="P136" s="54" t="str">
        <f t="shared" si="23"/>
        <v>1</v>
      </c>
      <c r="Q136" s="55">
        <f t="shared" si="24"/>
        <v>1</v>
      </c>
      <c r="R136" s="229"/>
      <c r="S136" s="56">
        <f t="shared" si="54"/>
        <v>0</v>
      </c>
      <c r="T136" s="230"/>
      <c r="U136" s="57">
        <f t="shared" si="55"/>
        <v>0</v>
      </c>
      <c r="V136" s="230"/>
      <c r="W136" s="57">
        <f t="shared" si="56"/>
        <v>0</v>
      </c>
      <c r="X136" s="57">
        <f t="shared" si="28"/>
        <v>0</v>
      </c>
      <c r="Y136" s="57">
        <f t="shared" si="29"/>
        <v>0</v>
      </c>
      <c r="Z136" s="58" t="e">
        <f t="shared" si="30"/>
        <v>#DIV/0!</v>
      </c>
      <c r="AA136" s="142"/>
      <c r="AB136" s="231"/>
      <c r="AC136" s="59"/>
      <c r="AD136" s="57">
        <f t="shared" si="57"/>
        <v>0</v>
      </c>
      <c r="AE136" s="141">
        <f t="shared" si="58"/>
        <v>0</v>
      </c>
      <c r="AF136" s="245"/>
      <c r="AG136" s="233"/>
      <c r="AH136" s="234"/>
      <c r="AI136" s="234"/>
      <c r="AJ136" s="235"/>
      <c r="AK136" s="233"/>
      <c r="AL136" s="235"/>
      <c r="AM136" s="236"/>
      <c r="AN136" s="237"/>
      <c r="AO136" s="236"/>
      <c r="AP136" s="236"/>
      <c r="AQ136" s="270"/>
      <c r="AR136" s="289"/>
      <c r="AS136" s="289"/>
      <c r="AT136" s="443"/>
    </row>
    <row r="137" spans="1:46" s="1" customFormat="1" ht="50.1" customHeight="1">
      <c r="A137" s="223" t="s">
        <v>689</v>
      </c>
      <c r="B137" s="224" t="s">
        <v>116</v>
      </c>
      <c r="C137" s="224" t="s">
        <v>117</v>
      </c>
      <c r="D137" s="246" t="s">
        <v>433</v>
      </c>
      <c r="E137" s="246" t="s">
        <v>434</v>
      </c>
      <c r="F137" s="224" t="s">
        <v>273</v>
      </c>
      <c r="G137" s="224" t="s">
        <v>457</v>
      </c>
      <c r="H137" s="225"/>
      <c r="I137" s="225"/>
      <c r="J137" s="225"/>
      <c r="K137" s="226"/>
      <c r="L137" s="227">
        <v>3</v>
      </c>
      <c r="M137" s="227" t="s">
        <v>112</v>
      </c>
      <c r="N137" s="228" t="s">
        <v>120</v>
      </c>
      <c r="O137" s="54" t="str">
        <f t="shared" si="22"/>
        <v>1</v>
      </c>
      <c r="P137" s="54" t="str">
        <f t="shared" si="23"/>
        <v>1</v>
      </c>
      <c r="Q137" s="55">
        <f t="shared" si="24"/>
        <v>1</v>
      </c>
      <c r="R137" s="229"/>
      <c r="S137" s="56">
        <f t="shared" si="54"/>
        <v>0</v>
      </c>
      <c r="T137" s="230"/>
      <c r="U137" s="57">
        <f t="shared" si="55"/>
        <v>0</v>
      </c>
      <c r="V137" s="230"/>
      <c r="W137" s="57">
        <f t="shared" si="56"/>
        <v>0</v>
      </c>
      <c r="X137" s="57">
        <f t="shared" si="28"/>
        <v>0</v>
      </c>
      <c r="Y137" s="57">
        <f t="shared" si="29"/>
        <v>0</v>
      </c>
      <c r="Z137" s="58" t="e">
        <f t="shared" si="30"/>
        <v>#DIV/0!</v>
      </c>
      <c r="AA137" s="142"/>
      <c r="AB137" s="231"/>
      <c r="AC137" s="59"/>
      <c r="AD137" s="57">
        <f t="shared" si="57"/>
        <v>0</v>
      </c>
      <c r="AE137" s="141">
        <f t="shared" si="58"/>
        <v>0</v>
      </c>
      <c r="AF137" s="245"/>
      <c r="AG137" s="233"/>
      <c r="AH137" s="234"/>
      <c r="AI137" s="234"/>
      <c r="AJ137" s="235"/>
      <c r="AK137" s="233"/>
      <c r="AL137" s="235"/>
      <c r="AM137" s="236"/>
      <c r="AN137" s="237"/>
      <c r="AO137" s="236"/>
      <c r="AP137" s="236"/>
      <c r="AQ137" s="270"/>
      <c r="AR137" s="289"/>
      <c r="AS137" s="289"/>
      <c r="AT137" s="443"/>
    </row>
    <row r="138" spans="1:46" s="1" customFormat="1" ht="50.1" customHeight="1">
      <c r="A138" s="223" t="s">
        <v>690</v>
      </c>
      <c r="B138" s="224" t="s">
        <v>116</v>
      </c>
      <c r="C138" s="224" t="s">
        <v>117</v>
      </c>
      <c r="D138" s="246" t="s">
        <v>433</v>
      </c>
      <c r="E138" s="246" t="s">
        <v>434</v>
      </c>
      <c r="F138" s="224" t="s">
        <v>458</v>
      </c>
      <c r="G138" s="224" t="s">
        <v>459</v>
      </c>
      <c r="H138" s="239"/>
      <c r="I138" s="239"/>
      <c r="J138" s="239"/>
      <c r="K138" s="226"/>
      <c r="L138" s="227">
        <v>7</v>
      </c>
      <c r="M138" s="227" t="s">
        <v>112</v>
      </c>
      <c r="N138" s="228" t="s">
        <v>120</v>
      </c>
      <c r="O138" s="54" t="str">
        <f t="shared" si="22"/>
        <v>1</v>
      </c>
      <c r="P138" s="54" t="str">
        <f t="shared" si="23"/>
        <v>1</v>
      </c>
      <c r="Q138" s="55">
        <f t="shared" si="24"/>
        <v>1</v>
      </c>
      <c r="R138" s="229"/>
      <c r="S138" s="56">
        <f t="shared" si="54"/>
        <v>0</v>
      </c>
      <c r="T138" s="230"/>
      <c r="U138" s="57">
        <f t="shared" si="55"/>
        <v>0</v>
      </c>
      <c r="V138" s="230"/>
      <c r="W138" s="57">
        <f t="shared" si="56"/>
        <v>0</v>
      </c>
      <c r="X138" s="57">
        <f t="shared" si="28"/>
        <v>0</v>
      </c>
      <c r="Y138" s="57">
        <f t="shared" si="29"/>
        <v>0</v>
      </c>
      <c r="Z138" s="58" t="e">
        <f t="shared" si="30"/>
        <v>#DIV/0!</v>
      </c>
      <c r="AA138" s="142"/>
      <c r="AB138" s="231"/>
      <c r="AC138" s="59"/>
      <c r="AD138" s="57">
        <f t="shared" si="57"/>
        <v>0</v>
      </c>
      <c r="AE138" s="141">
        <f t="shared" si="58"/>
        <v>0</v>
      </c>
      <c r="AF138" s="245"/>
      <c r="AG138" s="233"/>
      <c r="AH138" s="234"/>
      <c r="AI138" s="234"/>
      <c r="AJ138" s="235"/>
      <c r="AK138" s="233"/>
      <c r="AL138" s="235"/>
      <c r="AM138" s="236"/>
      <c r="AN138" s="237"/>
      <c r="AO138" s="236"/>
      <c r="AP138" s="236"/>
      <c r="AQ138" s="270"/>
      <c r="AR138" s="289"/>
      <c r="AS138" s="289"/>
      <c r="AT138" s="443"/>
    </row>
    <row r="139" spans="1:46" s="1" customFormat="1" ht="50.1" customHeight="1">
      <c r="A139" s="223" t="s">
        <v>691</v>
      </c>
      <c r="B139" s="224" t="s">
        <v>116</v>
      </c>
      <c r="C139" s="224" t="s">
        <v>117</v>
      </c>
      <c r="D139" s="246" t="s">
        <v>433</v>
      </c>
      <c r="E139" s="246" t="s">
        <v>434</v>
      </c>
      <c r="F139" s="224" t="s">
        <v>460</v>
      </c>
      <c r="G139" s="224" t="s">
        <v>457</v>
      </c>
      <c r="H139" s="239"/>
      <c r="I139" s="239"/>
      <c r="J139" s="239"/>
      <c r="K139" s="226"/>
      <c r="L139" s="227">
        <v>3</v>
      </c>
      <c r="M139" s="227" t="s">
        <v>112</v>
      </c>
      <c r="N139" s="228" t="s">
        <v>120</v>
      </c>
      <c r="O139" s="54" t="str">
        <f t="shared" si="22"/>
        <v>1</v>
      </c>
      <c r="P139" s="54" t="str">
        <f t="shared" si="23"/>
        <v>1</v>
      </c>
      <c r="Q139" s="55">
        <f t="shared" si="24"/>
        <v>1</v>
      </c>
      <c r="R139" s="229"/>
      <c r="S139" s="56">
        <f t="shared" si="54"/>
        <v>0</v>
      </c>
      <c r="T139" s="230"/>
      <c r="U139" s="57">
        <f t="shared" si="55"/>
        <v>0</v>
      </c>
      <c r="V139" s="230"/>
      <c r="W139" s="57">
        <f t="shared" si="56"/>
        <v>0</v>
      </c>
      <c r="X139" s="57">
        <f t="shared" si="28"/>
        <v>0</v>
      </c>
      <c r="Y139" s="57">
        <f t="shared" si="29"/>
        <v>0</v>
      </c>
      <c r="Z139" s="58" t="e">
        <f t="shared" si="30"/>
        <v>#DIV/0!</v>
      </c>
      <c r="AA139" s="142"/>
      <c r="AB139" s="231"/>
      <c r="AC139" s="59"/>
      <c r="AD139" s="57">
        <f t="shared" si="57"/>
        <v>0</v>
      </c>
      <c r="AE139" s="141">
        <f t="shared" si="58"/>
        <v>0</v>
      </c>
      <c r="AF139" s="245"/>
      <c r="AG139" s="233"/>
      <c r="AH139" s="234"/>
      <c r="AI139" s="234"/>
      <c r="AJ139" s="235"/>
      <c r="AK139" s="233"/>
      <c r="AL139" s="235"/>
      <c r="AM139" s="236"/>
      <c r="AN139" s="237"/>
      <c r="AO139" s="236"/>
      <c r="AP139" s="236"/>
      <c r="AQ139" s="270"/>
      <c r="AR139" s="289"/>
      <c r="AS139" s="289"/>
      <c r="AT139" s="443"/>
    </row>
    <row r="140" spans="1:46" s="1" customFormat="1" ht="50.1" customHeight="1">
      <c r="A140" s="223" t="s">
        <v>692</v>
      </c>
      <c r="B140" s="224" t="s">
        <v>116</v>
      </c>
      <c r="C140" s="224" t="s">
        <v>117</v>
      </c>
      <c r="D140" s="246" t="s">
        <v>433</v>
      </c>
      <c r="E140" s="246" t="s">
        <v>434</v>
      </c>
      <c r="F140" s="224" t="s">
        <v>379</v>
      </c>
      <c r="G140" s="224" t="s">
        <v>461</v>
      </c>
      <c r="H140" s="239"/>
      <c r="I140" s="239"/>
      <c r="J140" s="239"/>
      <c r="K140" s="226"/>
      <c r="L140" s="227">
        <v>2</v>
      </c>
      <c r="M140" s="227" t="s">
        <v>112</v>
      </c>
      <c r="N140" s="228" t="s">
        <v>120</v>
      </c>
      <c r="O140" s="54" t="str">
        <f t="shared" si="22"/>
        <v>1</v>
      </c>
      <c r="P140" s="54" t="str">
        <f t="shared" si="23"/>
        <v>1</v>
      </c>
      <c r="Q140" s="55">
        <f t="shared" si="24"/>
        <v>1</v>
      </c>
      <c r="R140" s="229"/>
      <c r="S140" s="56">
        <f t="shared" si="54"/>
        <v>0</v>
      </c>
      <c r="T140" s="230"/>
      <c r="U140" s="57">
        <f t="shared" si="55"/>
        <v>0</v>
      </c>
      <c r="V140" s="230"/>
      <c r="W140" s="57">
        <f t="shared" si="56"/>
        <v>0</v>
      </c>
      <c r="X140" s="57">
        <f t="shared" si="28"/>
        <v>0</v>
      </c>
      <c r="Y140" s="57">
        <f t="shared" si="29"/>
        <v>0</v>
      </c>
      <c r="Z140" s="58" t="e">
        <f t="shared" si="30"/>
        <v>#DIV/0!</v>
      </c>
      <c r="AA140" s="142"/>
      <c r="AB140" s="231"/>
      <c r="AC140" s="59"/>
      <c r="AD140" s="57">
        <f t="shared" si="57"/>
        <v>0</v>
      </c>
      <c r="AE140" s="141">
        <f t="shared" si="58"/>
        <v>0</v>
      </c>
      <c r="AF140" s="245"/>
      <c r="AG140" s="233"/>
      <c r="AH140" s="234"/>
      <c r="AI140" s="234"/>
      <c r="AJ140" s="249"/>
      <c r="AK140" s="233"/>
      <c r="AL140" s="235"/>
      <c r="AM140" s="236"/>
      <c r="AN140" s="237"/>
      <c r="AO140" s="236"/>
      <c r="AP140" s="236"/>
      <c r="AQ140" s="270"/>
      <c r="AR140" s="289"/>
      <c r="AS140" s="289"/>
      <c r="AT140" s="443"/>
    </row>
    <row r="141" spans="1:46" s="1" customFormat="1" ht="50.1" customHeight="1">
      <c r="A141" s="223" t="s">
        <v>693</v>
      </c>
      <c r="B141" s="224" t="s">
        <v>116</v>
      </c>
      <c r="C141" s="224" t="s">
        <v>117</v>
      </c>
      <c r="D141" s="246" t="s">
        <v>433</v>
      </c>
      <c r="E141" s="246" t="s">
        <v>434</v>
      </c>
      <c r="F141" s="224" t="s">
        <v>278</v>
      </c>
      <c r="G141" s="224" t="s">
        <v>462</v>
      </c>
      <c r="H141" s="239"/>
      <c r="I141" s="239"/>
      <c r="J141" s="239"/>
      <c r="K141" s="226"/>
      <c r="L141" s="227">
        <v>3</v>
      </c>
      <c r="M141" s="227" t="s">
        <v>112</v>
      </c>
      <c r="N141" s="228" t="s">
        <v>120</v>
      </c>
      <c r="O141" s="54" t="str">
        <f t="shared" si="22"/>
        <v>1</v>
      </c>
      <c r="P141" s="54" t="str">
        <f t="shared" si="23"/>
        <v>1</v>
      </c>
      <c r="Q141" s="55">
        <f t="shared" si="24"/>
        <v>1</v>
      </c>
      <c r="R141" s="229"/>
      <c r="S141" s="56">
        <f t="shared" si="54"/>
        <v>0</v>
      </c>
      <c r="T141" s="230"/>
      <c r="U141" s="57">
        <f t="shared" si="55"/>
        <v>0</v>
      </c>
      <c r="V141" s="230"/>
      <c r="W141" s="57">
        <f t="shared" si="56"/>
        <v>0</v>
      </c>
      <c r="X141" s="57">
        <f t="shared" si="28"/>
        <v>0</v>
      </c>
      <c r="Y141" s="57">
        <f t="shared" si="29"/>
        <v>0</v>
      </c>
      <c r="Z141" s="58" t="e">
        <f t="shared" si="30"/>
        <v>#DIV/0!</v>
      </c>
      <c r="AA141" s="142"/>
      <c r="AB141" s="231"/>
      <c r="AC141" s="59"/>
      <c r="AD141" s="57">
        <f t="shared" si="57"/>
        <v>0</v>
      </c>
      <c r="AE141" s="141">
        <f t="shared" si="58"/>
        <v>0</v>
      </c>
      <c r="AF141" s="245"/>
      <c r="AG141" s="233"/>
      <c r="AH141" s="234"/>
      <c r="AI141" s="234"/>
      <c r="AJ141" s="235"/>
      <c r="AK141" s="233"/>
      <c r="AL141" s="235"/>
      <c r="AM141" s="236"/>
      <c r="AN141" s="237"/>
      <c r="AO141" s="236"/>
      <c r="AP141" s="236"/>
      <c r="AQ141" s="270"/>
      <c r="AR141" s="289"/>
      <c r="AS141" s="289"/>
      <c r="AT141" s="443"/>
    </row>
    <row r="142" spans="1:46" s="1" customFormat="1" ht="50.1" customHeight="1">
      <c r="A142" s="223" t="s">
        <v>694</v>
      </c>
      <c r="B142" s="224" t="s">
        <v>116</v>
      </c>
      <c r="C142" s="224" t="s">
        <v>117</v>
      </c>
      <c r="D142" s="246" t="s">
        <v>433</v>
      </c>
      <c r="E142" s="246" t="s">
        <v>434</v>
      </c>
      <c r="F142" s="224" t="s">
        <v>463</v>
      </c>
      <c r="G142" s="224" t="s">
        <v>464</v>
      </c>
      <c r="H142" s="239"/>
      <c r="I142" s="239"/>
      <c r="J142" s="239"/>
      <c r="K142" s="226"/>
      <c r="L142" s="227">
        <v>1</v>
      </c>
      <c r="M142" s="227" t="s">
        <v>112</v>
      </c>
      <c r="N142" s="228" t="s">
        <v>120</v>
      </c>
      <c r="O142" s="54" t="str">
        <f t="shared" si="22"/>
        <v>1</v>
      </c>
      <c r="P142" s="54" t="str">
        <f t="shared" si="23"/>
        <v>1</v>
      </c>
      <c r="Q142" s="55">
        <f t="shared" si="24"/>
        <v>1</v>
      </c>
      <c r="R142" s="229"/>
      <c r="S142" s="56">
        <f t="shared" si="54"/>
        <v>0</v>
      </c>
      <c r="T142" s="230"/>
      <c r="U142" s="57">
        <f t="shared" si="55"/>
        <v>0</v>
      </c>
      <c r="V142" s="230"/>
      <c r="W142" s="57">
        <f t="shared" si="56"/>
        <v>0</v>
      </c>
      <c r="X142" s="57">
        <f t="shared" si="28"/>
        <v>0</v>
      </c>
      <c r="Y142" s="57">
        <f t="shared" si="29"/>
        <v>0</v>
      </c>
      <c r="Z142" s="58" t="e">
        <f t="shared" si="30"/>
        <v>#DIV/0!</v>
      </c>
      <c r="AA142" s="142"/>
      <c r="AB142" s="231"/>
      <c r="AC142" s="59"/>
      <c r="AD142" s="57">
        <f t="shared" si="57"/>
        <v>0</v>
      </c>
      <c r="AE142" s="141">
        <f t="shared" si="58"/>
        <v>0</v>
      </c>
      <c r="AF142" s="245"/>
      <c r="AG142" s="233"/>
      <c r="AH142" s="234"/>
      <c r="AI142" s="234"/>
      <c r="AJ142" s="235"/>
      <c r="AK142" s="233"/>
      <c r="AL142" s="235"/>
      <c r="AM142" s="236"/>
      <c r="AN142" s="237"/>
      <c r="AO142" s="236"/>
      <c r="AP142" s="236"/>
      <c r="AQ142" s="270"/>
      <c r="AR142" s="289"/>
      <c r="AS142" s="289"/>
      <c r="AT142" s="443"/>
    </row>
    <row r="143" spans="1:46" s="1" customFormat="1" ht="50.1" customHeight="1">
      <c r="A143" s="223" t="s">
        <v>695</v>
      </c>
      <c r="B143" s="224" t="s">
        <v>116</v>
      </c>
      <c r="C143" s="224" t="s">
        <v>117</v>
      </c>
      <c r="D143" s="246" t="s">
        <v>433</v>
      </c>
      <c r="E143" s="246" t="s">
        <v>434</v>
      </c>
      <c r="F143" s="224" t="s">
        <v>330</v>
      </c>
      <c r="G143" s="224" t="s">
        <v>465</v>
      </c>
      <c r="H143" s="239"/>
      <c r="I143" s="239"/>
      <c r="J143" s="239"/>
      <c r="K143" s="226"/>
      <c r="L143" s="227">
        <v>1</v>
      </c>
      <c r="M143" s="227" t="s">
        <v>112</v>
      </c>
      <c r="N143" s="228" t="s">
        <v>120</v>
      </c>
      <c r="O143" s="54" t="str">
        <f t="shared" si="22"/>
        <v>1</v>
      </c>
      <c r="P143" s="54" t="str">
        <f t="shared" si="23"/>
        <v>1</v>
      </c>
      <c r="Q143" s="55">
        <f t="shared" si="24"/>
        <v>1</v>
      </c>
      <c r="R143" s="229"/>
      <c r="S143" s="56">
        <f t="shared" si="54"/>
        <v>0</v>
      </c>
      <c r="T143" s="230"/>
      <c r="U143" s="57">
        <f t="shared" si="55"/>
        <v>0</v>
      </c>
      <c r="V143" s="230"/>
      <c r="W143" s="57">
        <f t="shared" si="56"/>
        <v>0</v>
      </c>
      <c r="X143" s="57">
        <f t="shared" si="28"/>
        <v>0</v>
      </c>
      <c r="Y143" s="57">
        <f t="shared" si="29"/>
        <v>0</v>
      </c>
      <c r="Z143" s="58" t="e">
        <f t="shared" si="30"/>
        <v>#DIV/0!</v>
      </c>
      <c r="AA143" s="142"/>
      <c r="AB143" s="231"/>
      <c r="AC143" s="59"/>
      <c r="AD143" s="57">
        <f t="shared" si="57"/>
        <v>0</v>
      </c>
      <c r="AE143" s="141">
        <f t="shared" si="58"/>
        <v>0</v>
      </c>
      <c r="AF143" s="245"/>
      <c r="AG143" s="233"/>
      <c r="AH143" s="234"/>
      <c r="AI143" s="234"/>
      <c r="AJ143" s="235"/>
      <c r="AK143" s="233"/>
      <c r="AL143" s="235"/>
      <c r="AM143" s="236"/>
      <c r="AN143" s="237"/>
      <c r="AO143" s="236"/>
      <c r="AP143" s="236"/>
      <c r="AQ143" s="270"/>
      <c r="AR143" s="289"/>
      <c r="AS143" s="289"/>
      <c r="AT143" s="443"/>
    </row>
    <row r="144" spans="1:46" s="1" customFormat="1" ht="50.1" customHeight="1">
      <c r="A144" s="223" t="s">
        <v>696</v>
      </c>
      <c r="B144" s="224" t="s">
        <v>116</v>
      </c>
      <c r="C144" s="224" t="s">
        <v>117</v>
      </c>
      <c r="D144" s="246" t="s">
        <v>433</v>
      </c>
      <c r="E144" s="246" t="s">
        <v>434</v>
      </c>
      <c r="F144" s="224" t="s">
        <v>466</v>
      </c>
      <c r="G144" s="224" t="s">
        <v>467</v>
      </c>
      <c r="H144" s="239"/>
      <c r="I144" s="239"/>
      <c r="J144" s="239"/>
      <c r="K144" s="226"/>
      <c r="L144" s="227">
        <v>1</v>
      </c>
      <c r="M144" s="227" t="s">
        <v>112</v>
      </c>
      <c r="N144" s="228" t="s">
        <v>120</v>
      </c>
      <c r="O144" s="54" t="str">
        <f t="shared" si="22"/>
        <v>1</v>
      </c>
      <c r="P144" s="54" t="str">
        <f t="shared" si="23"/>
        <v>1</v>
      </c>
      <c r="Q144" s="55">
        <f t="shared" si="24"/>
        <v>1</v>
      </c>
      <c r="R144" s="229"/>
      <c r="S144" s="56">
        <f t="shared" si="54"/>
        <v>0</v>
      </c>
      <c r="T144" s="230"/>
      <c r="U144" s="57">
        <f t="shared" si="55"/>
        <v>0</v>
      </c>
      <c r="V144" s="230"/>
      <c r="W144" s="57">
        <f t="shared" si="56"/>
        <v>0</v>
      </c>
      <c r="X144" s="57">
        <f t="shared" si="28"/>
        <v>0</v>
      </c>
      <c r="Y144" s="57">
        <f t="shared" si="29"/>
        <v>0</v>
      </c>
      <c r="Z144" s="58" t="e">
        <f t="shared" si="30"/>
        <v>#DIV/0!</v>
      </c>
      <c r="AA144" s="142"/>
      <c r="AB144" s="231"/>
      <c r="AC144" s="59"/>
      <c r="AD144" s="57">
        <f t="shared" si="57"/>
        <v>0</v>
      </c>
      <c r="AE144" s="141">
        <f t="shared" si="58"/>
        <v>0</v>
      </c>
      <c r="AF144" s="245"/>
      <c r="AG144" s="233"/>
      <c r="AH144" s="234"/>
      <c r="AI144" s="234"/>
      <c r="AJ144" s="235"/>
      <c r="AK144" s="233"/>
      <c r="AL144" s="235"/>
      <c r="AM144" s="236"/>
      <c r="AN144" s="237"/>
      <c r="AO144" s="236"/>
      <c r="AP144" s="236"/>
      <c r="AQ144" s="270"/>
      <c r="AR144" s="289"/>
      <c r="AS144" s="289"/>
      <c r="AT144" s="443"/>
    </row>
    <row r="145" spans="1:46" s="1" customFormat="1" ht="50.1" customHeight="1">
      <c r="A145" s="223" t="s">
        <v>697</v>
      </c>
      <c r="B145" s="224" t="s">
        <v>116</v>
      </c>
      <c r="C145" s="224" t="s">
        <v>117</v>
      </c>
      <c r="D145" s="246" t="s">
        <v>433</v>
      </c>
      <c r="E145" s="246" t="s">
        <v>434</v>
      </c>
      <c r="F145" s="224" t="s">
        <v>297</v>
      </c>
      <c r="G145" s="224" t="s">
        <v>468</v>
      </c>
      <c r="H145" s="239"/>
      <c r="I145" s="239"/>
      <c r="J145" s="239"/>
      <c r="K145" s="226"/>
      <c r="L145" s="227">
        <v>1</v>
      </c>
      <c r="M145" s="227" t="s">
        <v>112</v>
      </c>
      <c r="N145" s="228" t="s">
        <v>120</v>
      </c>
      <c r="O145" s="54" t="str">
        <f t="shared" si="22"/>
        <v>1</v>
      </c>
      <c r="P145" s="54" t="str">
        <f t="shared" si="23"/>
        <v>1</v>
      </c>
      <c r="Q145" s="55">
        <f t="shared" si="24"/>
        <v>1</v>
      </c>
      <c r="R145" s="229"/>
      <c r="S145" s="56">
        <f t="shared" si="54"/>
        <v>0</v>
      </c>
      <c r="T145" s="230"/>
      <c r="U145" s="57">
        <f t="shared" si="55"/>
        <v>0</v>
      </c>
      <c r="V145" s="230"/>
      <c r="W145" s="57">
        <f t="shared" si="56"/>
        <v>0</v>
      </c>
      <c r="X145" s="57">
        <f t="shared" si="28"/>
        <v>0</v>
      </c>
      <c r="Y145" s="57">
        <f t="shared" si="29"/>
        <v>0</v>
      </c>
      <c r="Z145" s="58" t="e">
        <f t="shared" si="30"/>
        <v>#DIV/0!</v>
      </c>
      <c r="AA145" s="142"/>
      <c r="AB145" s="231"/>
      <c r="AC145" s="59"/>
      <c r="AD145" s="57">
        <f t="shared" si="57"/>
        <v>0</v>
      </c>
      <c r="AE145" s="141">
        <f t="shared" si="58"/>
        <v>0</v>
      </c>
      <c r="AF145" s="245"/>
      <c r="AG145" s="233"/>
      <c r="AH145" s="234"/>
      <c r="AI145" s="234"/>
      <c r="AJ145" s="249"/>
      <c r="AK145" s="233"/>
      <c r="AL145" s="235"/>
      <c r="AM145" s="236"/>
      <c r="AN145" s="237"/>
      <c r="AO145" s="236"/>
      <c r="AP145" s="236"/>
      <c r="AQ145" s="270"/>
      <c r="AR145" s="289"/>
      <c r="AS145" s="289"/>
      <c r="AT145" s="443"/>
    </row>
    <row r="146" spans="1:46" ht="50.1" customHeight="1">
      <c r="A146" s="223" t="s">
        <v>698</v>
      </c>
      <c r="B146" s="224" t="s">
        <v>116</v>
      </c>
      <c r="C146" s="224" t="s">
        <v>117</v>
      </c>
      <c r="D146" s="244" t="s">
        <v>433</v>
      </c>
      <c r="E146" s="244" t="s">
        <v>434</v>
      </c>
      <c r="F146" s="224" t="s">
        <v>469</v>
      </c>
      <c r="G146" s="224" t="s">
        <v>470</v>
      </c>
      <c r="H146" s="239"/>
      <c r="I146" s="239"/>
      <c r="J146" s="239"/>
      <c r="K146" s="226"/>
      <c r="L146" s="227">
        <v>1</v>
      </c>
      <c r="M146" s="227" t="s">
        <v>112</v>
      </c>
      <c r="N146" s="228" t="s">
        <v>120</v>
      </c>
      <c r="O146" s="54" t="str">
        <f t="shared" si="22"/>
        <v>1</v>
      </c>
      <c r="P146" s="54" t="str">
        <f t="shared" si="23"/>
        <v>1</v>
      </c>
      <c r="Q146" s="55">
        <f t="shared" si="24"/>
        <v>1</v>
      </c>
      <c r="R146" s="229"/>
      <c r="S146" s="56">
        <f t="shared" si="54"/>
        <v>0</v>
      </c>
      <c r="T146" s="230"/>
      <c r="U146" s="57">
        <f t="shared" si="55"/>
        <v>0</v>
      </c>
      <c r="V146" s="230"/>
      <c r="W146" s="57">
        <f t="shared" si="56"/>
        <v>0</v>
      </c>
      <c r="X146" s="57">
        <f t="shared" si="28"/>
        <v>0</v>
      </c>
      <c r="Y146" s="57">
        <f t="shared" si="29"/>
        <v>0</v>
      </c>
      <c r="Z146" s="58" t="e">
        <f t="shared" si="30"/>
        <v>#DIV/0!</v>
      </c>
      <c r="AA146" s="142"/>
      <c r="AB146" s="231"/>
      <c r="AC146" s="59"/>
      <c r="AD146" s="57">
        <f t="shared" si="57"/>
        <v>0</v>
      </c>
      <c r="AE146" s="141">
        <f t="shared" si="58"/>
        <v>0</v>
      </c>
      <c r="AF146" s="245"/>
      <c r="AG146" s="233"/>
      <c r="AH146" s="234"/>
      <c r="AI146" s="234"/>
      <c r="AJ146" s="235"/>
      <c r="AK146" s="233"/>
      <c r="AL146" s="235"/>
      <c r="AM146" s="236"/>
      <c r="AN146" s="237"/>
      <c r="AO146" s="236"/>
      <c r="AP146" s="236"/>
      <c r="AQ146" s="270"/>
      <c r="AR146" s="289"/>
      <c r="AS146" s="289"/>
      <c r="AT146" s="446"/>
    </row>
    <row r="147" spans="1:46" ht="50.1" customHeight="1">
      <c r="A147" s="223" t="s">
        <v>699</v>
      </c>
      <c r="B147" s="224" t="s">
        <v>116</v>
      </c>
      <c r="C147" s="224" t="s">
        <v>117</v>
      </c>
      <c r="D147" s="246" t="s">
        <v>433</v>
      </c>
      <c r="E147" s="244" t="s">
        <v>434</v>
      </c>
      <c r="F147" s="224" t="s">
        <v>471</v>
      </c>
      <c r="G147" s="224" t="s">
        <v>470</v>
      </c>
      <c r="H147" s="239"/>
      <c r="I147" s="239"/>
      <c r="J147" s="239"/>
      <c r="K147" s="226"/>
      <c r="L147" s="227">
        <v>1</v>
      </c>
      <c r="M147" s="227" t="s">
        <v>112</v>
      </c>
      <c r="N147" s="228" t="s">
        <v>120</v>
      </c>
      <c r="O147" s="54" t="str">
        <f t="shared" si="22"/>
        <v>1</v>
      </c>
      <c r="P147" s="54" t="str">
        <f t="shared" si="23"/>
        <v>1</v>
      </c>
      <c r="Q147" s="55">
        <f t="shared" si="24"/>
        <v>1</v>
      </c>
      <c r="R147" s="229"/>
      <c r="S147" s="56">
        <f>IF(ISNUMBER(FIND("↑",R147))=TRUE,"↑",IF(ISNUMBER(FIND("↑",R167))=TRUE,R147,IF(ISNUMBER(FIND("포함",R147))=TRUE,R147,IFERROR(ROUNDDOWN(R147*$L147*$Q147,-1),0))))</f>
        <v>0</v>
      </c>
      <c r="T147" s="230"/>
      <c r="U147" s="57">
        <f>IF(ISNUMBER(FIND("↑",T147))=TRUE,"↑",IF(ISNUMBER(FIND("↑",T167))=TRUE,T147,IF(ISNUMBER(FIND("포함",T147))=TRUE,T147,IFERROR(ROUNDDOWN(T147*$L147*$Q147,-1),0))))</f>
        <v>0</v>
      </c>
      <c r="V147" s="230"/>
      <c r="W147" s="57">
        <f>IF(ISNUMBER(FIND("↑",V147))=TRUE,"↑",IF(ISNUMBER(FIND("↑",V167))=TRUE,V147,IF(ISNUMBER(FIND("포함",V147))=TRUE,V147,IFERROR(ROUNDDOWN(V147*$L147*$Q147,-1),0))))</f>
        <v>0</v>
      </c>
      <c r="X147" s="57">
        <f t="shared" si="28"/>
        <v>0</v>
      </c>
      <c r="Y147" s="57">
        <f t="shared" si="29"/>
        <v>0</v>
      </c>
      <c r="Z147" s="58" t="e">
        <f t="shared" si="30"/>
        <v>#DIV/0!</v>
      </c>
      <c r="AA147" s="142"/>
      <c r="AB147" s="231"/>
      <c r="AC147" s="59"/>
      <c r="AD147" s="57">
        <f>IF(ISNUMBER(FIND("↑",R147))=TRUE,"↑",IF(ISNUMBER(FIND("포함",R147))=TRUE,R147,IF(ISNUMBER(FIND("↑",R167))=TRUE,"일괄",IFERROR(AVERAGE(R147,T147,V147),0))))</f>
        <v>0</v>
      </c>
      <c r="AE147" s="141">
        <f>IF(ISNUMBER(FIND("↑",R147))=TRUE,"↑",IF(ISNUMBER(FIND("포함",R147))=TRUE,R147,IF(ISNUMBER(FIND("↑",R167))=TRUE,IFERROR(ROUNDDOWN(IF(V147="",AVERAGEA(U147,S147),AVERAGEA(S147,U147,W147)),-1),0),IFERROR(ROUNDDOWN(AD147*L147*Q147,-1),0))))</f>
        <v>0</v>
      </c>
      <c r="AF147" s="245"/>
      <c r="AG147" s="233"/>
      <c r="AH147" s="234"/>
      <c r="AI147" s="234"/>
      <c r="AJ147" s="235"/>
      <c r="AK147" s="233"/>
      <c r="AL147" s="235"/>
      <c r="AM147" s="236"/>
      <c r="AN147" s="237"/>
      <c r="AO147" s="236"/>
      <c r="AP147" s="236"/>
      <c r="AQ147" s="270"/>
      <c r="AR147" s="289"/>
      <c r="AS147" s="289"/>
      <c r="AT147" s="443"/>
    </row>
    <row r="148" spans="1:46" ht="50.1" customHeight="1">
      <c r="A148" s="223" t="s">
        <v>700</v>
      </c>
      <c r="B148" s="224" t="s">
        <v>116</v>
      </c>
      <c r="C148" s="224" t="s">
        <v>117</v>
      </c>
      <c r="D148" s="223" t="s">
        <v>433</v>
      </c>
      <c r="E148" s="223" t="s">
        <v>434</v>
      </c>
      <c r="F148" s="224" t="s">
        <v>293</v>
      </c>
      <c r="G148" s="224" t="s">
        <v>472</v>
      </c>
      <c r="H148" s="243"/>
      <c r="I148" s="243"/>
      <c r="J148" s="243"/>
      <c r="K148" s="226"/>
      <c r="L148" s="227">
        <v>2</v>
      </c>
      <c r="M148" s="227" t="s">
        <v>112</v>
      </c>
      <c r="N148" s="228" t="s">
        <v>120</v>
      </c>
      <c r="O148" s="54" t="str">
        <f t="shared" si="22"/>
        <v>1</v>
      </c>
      <c r="P148" s="54" t="str">
        <f t="shared" si="23"/>
        <v>1</v>
      </c>
      <c r="Q148" s="55">
        <f t="shared" si="24"/>
        <v>1</v>
      </c>
      <c r="R148" s="229"/>
      <c r="S148" s="56">
        <f t="shared" ref="S148:S165" si="59">IF(ISNUMBER(FIND("↑",R148))=TRUE,"↑",IF(ISNUMBER(FIND("↑",R149))=TRUE,R148,IF(ISNUMBER(FIND("포함",R148))=TRUE,R148,IFERROR(ROUNDDOWN(R148*$L148*$Q148,-1),0))))</f>
        <v>0</v>
      </c>
      <c r="T148" s="229"/>
      <c r="U148" s="57">
        <f t="shared" ref="U148:U165" si="60">IF(ISNUMBER(FIND("↑",T148))=TRUE,"↑",IF(ISNUMBER(FIND("↑",T149))=TRUE,T148,IF(ISNUMBER(FIND("포함",T148))=TRUE,T148,IFERROR(ROUNDDOWN(T148*$L148*$Q148,-1),0))))</f>
        <v>0</v>
      </c>
      <c r="V148" s="230"/>
      <c r="W148" s="57">
        <f t="shared" ref="W148:W165" si="61">IF(ISNUMBER(FIND("↑",V148))=TRUE,"↑",IF(ISNUMBER(FIND("↑",V149))=TRUE,V148,IF(ISNUMBER(FIND("포함",V148))=TRUE,V148,IFERROR(ROUNDDOWN(V148*$L148*$Q148,-1),0))))</f>
        <v>0</v>
      </c>
      <c r="X148" s="57">
        <f t="shared" si="28"/>
        <v>0</v>
      </c>
      <c r="Y148" s="57">
        <f t="shared" si="29"/>
        <v>0</v>
      </c>
      <c r="Z148" s="58" t="e">
        <f t="shared" si="30"/>
        <v>#DIV/0!</v>
      </c>
      <c r="AA148" s="142"/>
      <c r="AB148" s="231"/>
      <c r="AC148" s="59"/>
      <c r="AD148" s="57">
        <f t="shared" ref="AD148:AD165" si="62">IF(ISNUMBER(FIND("↑",R148))=TRUE,"↑",IF(ISNUMBER(FIND("포함",R148))=TRUE,R148,IF(ISNUMBER(FIND("↑",R149))=TRUE,"일괄",IFERROR(AVERAGE(R148,T148,V148),0))))</f>
        <v>0</v>
      </c>
      <c r="AE148" s="141">
        <f t="shared" ref="AE148:AE165" si="63">IF(ISNUMBER(FIND("↑",R148))=TRUE,"↑",IF(ISNUMBER(FIND("포함",R148))=TRUE,R148,IF(ISNUMBER(FIND("↑",R149))=TRUE,IFERROR(ROUNDDOWN(IF(V148="",AVERAGEA(U148,S148),AVERAGEA(S148,U148,W148)),-1),0),IFERROR(ROUNDDOWN(AD148*L148*Q148,-1),0))))</f>
        <v>0</v>
      </c>
      <c r="AF148" s="245"/>
      <c r="AG148" s="233"/>
      <c r="AH148" s="234"/>
      <c r="AI148" s="234"/>
      <c r="AJ148" s="235"/>
      <c r="AK148" s="233"/>
      <c r="AL148" s="235"/>
      <c r="AM148" s="236"/>
      <c r="AN148" s="237"/>
      <c r="AO148" s="236"/>
      <c r="AP148" s="236"/>
      <c r="AQ148" s="270"/>
      <c r="AR148" s="289"/>
      <c r="AS148" s="289"/>
      <c r="AT148" s="443"/>
    </row>
    <row r="149" spans="1:46" s="1" customFormat="1" ht="50.1" customHeight="1">
      <c r="A149" s="223" t="s">
        <v>701</v>
      </c>
      <c r="B149" s="224" t="s">
        <v>116</v>
      </c>
      <c r="C149" s="224" t="s">
        <v>117</v>
      </c>
      <c r="D149" s="223" t="s">
        <v>433</v>
      </c>
      <c r="E149" s="244" t="s">
        <v>434</v>
      </c>
      <c r="F149" s="224" t="s">
        <v>295</v>
      </c>
      <c r="G149" s="224" t="s">
        <v>473</v>
      </c>
      <c r="H149" s="239"/>
      <c r="I149" s="239"/>
      <c r="J149" s="239"/>
      <c r="K149" s="241"/>
      <c r="L149" s="227">
        <v>3</v>
      </c>
      <c r="M149" s="227" t="s">
        <v>112</v>
      </c>
      <c r="N149" s="228" t="s">
        <v>120</v>
      </c>
      <c r="O149" s="54" t="str">
        <f t="shared" si="22"/>
        <v>1</v>
      </c>
      <c r="P149" s="54" t="str">
        <f t="shared" si="23"/>
        <v>1</v>
      </c>
      <c r="Q149" s="55">
        <f t="shared" si="24"/>
        <v>1</v>
      </c>
      <c r="R149" s="229"/>
      <c r="S149" s="56">
        <f t="shared" si="59"/>
        <v>0</v>
      </c>
      <c r="T149" s="230"/>
      <c r="U149" s="57">
        <f t="shared" si="60"/>
        <v>0</v>
      </c>
      <c r="V149" s="230"/>
      <c r="W149" s="57">
        <f t="shared" si="61"/>
        <v>0</v>
      </c>
      <c r="X149" s="57">
        <f t="shared" si="28"/>
        <v>0</v>
      </c>
      <c r="Y149" s="57">
        <f t="shared" si="29"/>
        <v>0</v>
      </c>
      <c r="Z149" s="58" t="e">
        <f t="shared" si="30"/>
        <v>#DIV/0!</v>
      </c>
      <c r="AA149" s="142"/>
      <c r="AB149" s="231"/>
      <c r="AC149" s="59"/>
      <c r="AD149" s="57">
        <f t="shared" si="62"/>
        <v>0</v>
      </c>
      <c r="AE149" s="141">
        <f t="shared" si="63"/>
        <v>0</v>
      </c>
      <c r="AF149" s="245"/>
      <c r="AG149" s="233"/>
      <c r="AH149" s="234"/>
      <c r="AI149" s="234"/>
      <c r="AJ149" s="235"/>
      <c r="AK149" s="233"/>
      <c r="AL149" s="235"/>
      <c r="AM149" s="236"/>
      <c r="AN149" s="237"/>
      <c r="AO149" s="236"/>
      <c r="AP149" s="236"/>
      <c r="AQ149" s="270"/>
      <c r="AR149" s="289"/>
      <c r="AS149" s="289"/>
      <c r="AT149" s="443"/>
    </row>
    <row r="150" spans="1:46" s="1" customFormat="1" ht="50.1" customHeight="1">
      <c r="A150" s="223" t="s">
        <v>702</v>
      </c>
      <c r="B150" s="224" t="s">
        <v>116</v>
      </c>
      <c r="C150" s="224" t="s">
        <v>117</v>
      </c>
      <c r="D150" s="244" t="s">
        <v>433</v>
      </c>
      <c r="E150" s="244" t="s">
        <v>434</v>
      </c>
      <c r="F150" s="224" t="s">
        <v>315</v>
      </c>
      <c r="G150" s="224" t="s">
        <v>474</v>
      </c>
      <c r="H150" s="239"/>
      <c r="I150" s="239"/>
      <c r="J150" s="239"/>
      <c r="K150" s="241"/>
      <c r="L150" s="227">
        <v>1</v>
      </c>
      <c r="M150" s="227" t="s">
        <v>112</v>
      </c>
      <c r="N150" s="228" t="s">
        <v>120</v>
      </c>
      <c r="O150" s="54" t="str">
        <f t="shared" si="22"/>
        <v>1</v>
      </c>
      <c r="P150" s="54" t="str">
        <f t="shared" si="23"/>
        <v>1</v>
      </c>
      <c r="Q150" s="55">
        <f t="shared" si="24"/>
        <v>1</v>
      </c>
      <c r="R150" s="229"/>
      <c r="S150" s="56">
        <f t="shared" si="59"/>
        <v>0</v>
      </c>
      <c r="T150" s="230"/>
      <c r="U150" s="57">
        <f t="shared" si="60"/>
        <v>0</v>
      </c>
      <c r="V150" s="230"/>
      <c r="W150" s="57">
        <f t="shared" si="61"/>
        <v>0</v>
      </c>
      <c r="X150" s="57">
        <f t="shared" si="28"/>
        <v>0</v>
      </c>
      <c r="Y150" s="57">
        <f t="shared" si="29"/>
        <v>0</v>
      </c>
      <c r="Z150" s="58" t="e">
        <f t="shared" si="30"/>
        <v>#DIV/0!</v>
      </c>
      <c r="AA150" s="142"/>
      <c r="AB150" s="231"/>
      <c r="AC150" s="59"/>
      <c r="AD150" s="57">
        <f t="shared" si="62"/>
        <v>0</v>
      </c>
      <c r="AE150" s="141">
        <f t="shared" si="63"/>
        <v>0</v>
      </c>
      <c r="AF150" s="245"/>
      <c r="AG150" s="233"/>
      <c r="AH150" s="234"/>
      <c r="AI150" s="234"/>
      <c r="AJ150" s="235"/>
      <c r="AK150" s="233"/>
      <c r="AL150" s="235"/>
      <c r="AM150" s="236"/>
      <c r="AN150" s="237"/>
      <c r="AO150" s="236"/>
      <c r="AP150" s="236"/>
      <c r="AQ150" s="270"/>
      <c r="AR150" s="289"/>
      <c r="AS150" s="289"/>
      <c r="AT150" s="443"/>
    </row>
    <row r="151" spans="1:46" s="1" customFormat="1" ht="50.1" customHeight="1">
      <c r="A151" s="223" t="s">
        <v>703</v>
      </c>
      <c r="B151" s="224" t="s">
        <v>116</v>
      </c>
      <c r="C151" s="224" t="s">
        <v>117</v>
      </c>
      <c r="D151" s="223" t="s">
        <v>433</v>
      </c>
      <c r="E151" s="246" t="s">
        <v>434</v>
      </c>
      <c r="F151" s="224" t="s">
        <v>475</v>
      </c>
      <c r="G151" s="224" t="s">
        <v>476</v>
      </c>
      <c r="H151" s="239"/>
      <c r="I151" s="239"/>
      <c r="J151" s="239"/>
      <c r="K151" s="226"/>
      <c r="L151" s="227">
        <v>1</v>
      </c>
      <c r="M151" s="227" t="s">
        <v>112</v>
      </c>
      <c r="N151" s="228" t="s">
        <v>120</v>
      </c>
      <c r="O151" s="54" t="str">
        <f t="shared" si="22"/>
        <v>1</v>
      </c>
      <c r="P151" s="54" t="str">
        <f t="shared" si="23"/>
        <v>1</v>
      </c>
      <c r="Q151" s="55">
        <f t="shared" si="24"/>
        <v>1</v>
      </c>
      <c r="R151" s="229"/>
      <c r="S151" s="56">
        <f t="shared" si="59"/>
        <v>0</v>
      </c>
      <c r="T151" s="230"/>
      <c r="U151" s="57">
        <f t="shared" si="60"/>
        <v>0</v>
      </c>
      <c r="V151" s="230"/>
      <c r="W151" s="57">
        <f t="shared" si="61"/>
        <v>0</v>
      </c>
      <c r="X151" s="57">
        <f t="shared" si="28"/>
        <v>0</v>
      </c>
      <c r="Y151" s="57">
        <f t="shared" si="29"/>
        <v>0</v>
      </c>
      <c r="Z151" s="58" t="e">
        <f t="shared" si="30"/>
        <v>#DIV/0!</v>
      </c>
      <c r="AA151" s="142"/>
      <c r="AB151" s="231"/>
      <c r="AC151" s="59"/>
      <c r="AD151" s="57">
        <f t="shared" si="62"/>
        <v>0</v>
      </c>
      <c r="AE151" s="141">
        <f t="shared" si="63"/>
        <v>0</v>
      </c>
      <c r="AF151" s="245"/>
      <c r="AG151" s="233"/>
      <c r="AH151" s="234"/>
      <c r="AI151" s="234"/>
      <c r="AJ151" s="235"/>
      <c r="AK151" s="233"/>
      <c r="AL151" s="235"/>
      <c r="AM151" s="236"/>
      <c r="AN151" s="237"/>
      <c r="AO151" s="236"/>
      <c r="AP151" s="236"/>
      <c r="AQ151" s="270"/>
      <c r="AR151" s="289"/>
      <c r="AS151" s="289"/>
      <c r="AT151" s="443"/>
    </row>
    <row r="152" spans="1:46" s="1" customFormat="1" ht="50.1" customHeight="1">
      <c r="A152" s="223" t="s">
        <v>704</v>
      </c>
      <c r="B152" s="224" t="s">
        <v>116</v>
      </c>
      <c r="C152" s="224" t="s">
        <v>117</v>
      </c>
      <c r="D152" s="246" t="s">
        <v>477</v>
      </c>
      <c r="E152" s="246" t="s">
        <v>478</v>
      </c>
      <c r="F152" s="224" t="s">
        <v>101</v>
      </c>
      <c r="G152" s="224" t="s">
        <v>479</v>
      </c>
      <c r="H152" s="239"/>
      <c r="I152" s="239"/>
      <c r="J152" s="239"/>
      <c r="K152" s="226"/>
      <c r="L152" s="227">
        <v>16</v>
      </c>
      <c r="M152" s="227" t="s">
        <v>247</v>
      </c>
      <c r="N152" s="228" t="s">
        <v>120</v>
      </c>
      <c r="O152" s="54" t="str">
        <f t="shared" si="22"/>
        <v>1</v>
      </c>
      <c r="P152" s="54" t="str">
        <f t="shared" si="23"/>
        <v>1</v>
      </c>
      <c r="Q152" s="55">
        <f t="shared" si="24"/>
        <v>1</v>
      </c>
      <c r="R152" s="229"/>
      <c r="S152" s="56">
        <f t="shared" si="59"/>
        <v>0</v>
      </c>
      <c r="T152" s="230"/>
      <c r="U152" s="57">
        <f t="shared" si="60"/>
        <v>0</v>
      </c>
      <c r="V152" s="230"/>
      <c r="W152" s="57">
        <f t="shared" si="61"/>
        <v>0</v>
      </c>
      <c r="X152" s="57">
        <f t="shared" si="28"/>
        <v>0</v>
      </c>
      <c r="Y152" s="57">
        <f t="shared" si="29"/>
        <v>0</v>
      </c>
      <c r="Z152" s="58" t="e">
        <f t="shared" si="30"/>
        <v>#DIV/0!</v>
      </c>
      <c r="AA152" s="142"/>
      <c r="AB152" s="231"/>
      <c r="AC152" s="59"/>
      <c r="AD152" s="57">
        <f t="shared" si="62"/>
        <v>0</v>
      </c>
      <c r="AE152" s="141">
        <f t="shared" si="63"/>
        <v>0</v>
      </c>
      <c r="AF152" s="245"/>
      <c r="AG152" s="247"/>
      <c r="AH152" s="234"/>
      <c r="AI152" s="234"/>
      <c r="AJ152" s="235"/>
      <c r="AK152" s="233"/>
      <c r="AL152" s="235"/>
      <c r="AM152" s="236"/>
      <c r="AN152" s="237"/>
      <c r="AO152" s="236"/>
      <c r="AP152" s="236"/>
      <c r="AQ152" s="270"/>
      <c r="AR152" s="289"/>
      <c r="AS152" s="289"/>
      <c r="AT152" s="443"/>
    </row>
    <row r="153" spans="1:46" s="1" customFormat="1" ht="50.1" customHeight="1">
      <c r="A153" s="223" t="s">
        <v>705</v>
      </c>
      <c r="B153" s="224" t="s">
        <v>116</v>
      </c>
      <c r="C153" s="224" t="s">
        <v>117</v>
      </c>
      <c r="D153" s="223" t="s">
        <v>477</v>
      </c>
      <c r="E153" s="246" t="s">
        <v>478</v>
      </c>
      <c r="F153" s="224" t="s">
        <v>293</v>
      </c>
      <c r="G153" s="224" t="s">
        <v>268</v>
      </c>
      <c r="H153" s="239"/>
      <c r="I153" s="239"/>
      <c r="J153" s="239"/>
      <c r="K153" s="226"/>
      <c r="L153" s="227">
        <v>5</v>
      </c>
      <c r="M153" s="227" t="s">
        <v>112</v>
      </c>
      <c r="N153" s="228" t="s">
        <v>120</v>
      </c>
      <c r="O153" s="54" t="str">
        <f t="shared" si="22"/>
        <v>1</v>
      </c>
      <c r="P153" s="54" t="str">
        <f t="shared" si="23"/>
        <v>1</v>
      </c>
      <c r="Q153" s="55">
        <f t="shared" si="24"/>
        <v>1</v>
      </c>
      <c r="R153" s="229"/>
      <c r="S153" s="56">
        <f t="shared" si="59"/>
        <v>0</v>
      </c>
      <c r="T153" s="230"/>
      <c r="U153" s="57">
        <f t="shared" si="60"/>
        <v>0</v>
      </c>
      <c r="V153" s="230"/>
      <c r="W153" s="57">
        <f t="shared" si="61"/>
        <v>0</v>
      </c>
      <c r="X153" s="57">
        <f t="shared" si="28"/>
        <v>0</v>
      </c>
      <c r="Y153" s="57">
        <f t="shared" si="29"/>
        <v>0</v>
      </c>
      <c r="Z153" s="58" t="e">
        <f t="shared" si="30"/>
        <v>#DIV/0!</v>
      </c>
      <c r="AA153" s="142"/>
      <c r="AB153" s="231"/>
      <c r="AC153" s="59"/>
      <c r="AD153" s="57">
        <f t="shared" si="62"/>
        <v>0</v>
      </c>
      <c r="AE153" s="141">
        <f t="shared" si="63"/>
        <v>0</v>
      </c>
      <c r="AF153" s="245"/>
      <c r="AG153" s="247"/>
      <c r="AH153" s="234"/>
      <c r="AI153" s="234"/>
      <c r="AJ153" s="235"/>
      <c r="AK153" s="233"/>
      <c r="AL153" s="235"/>
      <c r="AM153" s="236"/>
      <c r="AN153" s="237"/>
      <c r="AO153" s="236"/>
      <c r="AP153" s="236"/>
      <c r="AQ153" s="270"/>
      <c r="AR153" s="289"/>
      <c r="AS153" s="289"/>
      <c r="AT153" s="443"/>
    </row>
    <row r="154" spans="1:46" s="1" customFormat="1" ht="50.1" customHeight="1">
      <c r="A154" s="223" t="s">
        <v>706</v>
      </c>
      <c r="B154" s="224" t="s">
        <v>116</v>
      </c>
      <c r="C154" s="224" t="s">
        <v>117</v>
      </c>
      <c r="D154" s="246" t="s">
        <v>477</v>
      </c>
      <c r="E154" s="246" t="s">
        <v>478</v>
      </c>
      <c r="F154" s="224" t="s">
        <v>480</v>
      </c>
      <c r="G154" s="224" t="s">
        <v>268</v>
      </c>
      <c r="H154" s="239"/>
      <c r="I154" s="239"/>
      <c r="J154" s="239"/>
      <c r="K154" s="226"/>
      <c r="L154" s="227">
        <v>3</v>
      </c>
      <c r="M154" s="227" t="s">
        <v>112</v>
      </c>
      <c r="N154" s="228" t="s">
        <v>120</v>
      </c>
      <c r="O154" s="54" t="str">
        <f t="shared" si="22"/>
        <v>1</v>
      </c>
      <c r="P154" s="54" t="str">
        <f t="shared" si="23"/>
        <v>1</v>
      </c>
      <c r="Q154" s="55">
        <f t="shared" si="24"/>
        <v>1</v>
      </c>
      <c r="R154" s="229"/>
      <c r="S154" s="56">
        <f t="shared" si="59"/>
        <v>0</v>
      </c>
      <c r="T154" s="230"/>
      <c r="U154" s="57">
        <f t="shared" si="60"/>
        <v>0</v>
      </c>
      <c r="V154" s="230"/>
      <c r="W154" s="57">
        <f t="shared" si="61"/>
        <v>0</v>
      </c>
      <c r="X154" s="57">
        <f t="shared" si="28"/>
        <v>0</v>
      </c>
      <c r="Y154" s="57">
        <f t="shared" si="29"/>
        <v>0</v>
      </c>
      <c r="Z154" s="58" t="e">
        <f t="shared" si="30"/>
        <v>#DIV/0!</v>
      </c>
      <c r="AA154" s="142"/>
      <c r="AB154" s="231"/>
      <c r="AC154" s="59"/>
      <c r="AD154" s="57">
        <f t="shared" si="62"/>
        <v>0</v>
      </c>
      <c r="AE154" s="141">
        <f t="shared" si="63"/>
        <v>0</v>
      </c>
      <c r="AF154" s="245"/>
      <c r="AG154" s="247"/>
      <c r="AH154" s="234"/>
      <c r="AI154" s="234"/>
      <c r="AJ154" s="235"/>
      <c r="AK154" s="233"/>
      <c r="AL154" s="235"/>
      <c r="AM154" s="236"/>
      <c r="AN154" s="237"/>
      <c r="AO154" s="236"/>
      <c r="AP154" s="236"/>
      <c r="AQ154" s="270"/>
      <c r="AR154" s="289"/>
      <c r="AS154" s="289"/>
      <c r="AT154" s="443"/>
    </row>
    <row r="155" spans="1:46" s="1" customFormat="1" ht="50.1" customHeight="1">
      <c r="A155" s="223" t="s">
        <v>707</v>
      </c>
      <c r="B155" s="224" t="s">
        <v>116</v>
      </c>
      <c r="C155" s="224" t="s">
        <v>117</v>
      </c>
      <c r="D155" s="223" t="s">
        <v>477</v>
      </c>
      <c r="E155" s="246" t="s">
        <v>478</v>
      </c>
      <c r="F155" s="224" t="s">
        <v>259</v>
      </c>
      <c r="G155" s="224" t="s">
        <v>481</v>
      </c>
      <c r="H155" s="239"/>
      <c r="I155" s="239"/>
      <c r="J155" s="239"/>
      <c r="K155" s="226"/>
      <c r="L155" s="227">
        <v>3</v>
      </c>
      <c r="M155" s="227" t="s">
        <v>112</v>
      </c>
      <c r="N155" s="228" t="s">
        <v>120</v>
      </c>
      <c r="O155" s="54" t="str">
        <f t="shared" si="22"/>
        <v>1</v>
      </c>
      <c r="P155" s="54" t="str">
        <f t="shared" si="23"/>
        <v>1</v>
      </c>
      <c r="Q155" s="55">
        <f t="shared" si="24"/>
        <v>1</v>
      </c>
      <c r="R155" s="229"/>
      <c r="S155" s="56">
        <f t="shared" si="59"/>
        <v>0</v>
      </c>
      <c r="T155" s="230"/>
      <c r="U155" s="57">
        <f t="shared" si="60"/>
        <v>0</v>
      </c>
      <c r="V155" s="230"/>
      <c r="W155" s="57">
        <f t="shared" si="61"/>
        <v>0</v>
      </c>
      <c r="X155" s="57">
        <f t="shared" si="28"/>
        <v>0</v>
      </c>
      <c r="Y155" s="57">
        <f t="shared" si="29"/>
        <v>0</v>
      </c>
      <c r="Z155" s="58" t="e">
        <f t="shared" si="30"/>
        <v>#DIV/0!</v>
      </c>
      <c r="AA155" s="142"/>
      <c r="AB155" s="231"/>
      <c r="AC155" s="59"/>
      <c r="AD155" s="57">
        <f t="shared" si="62"/>
        <v>0</v>
      </c>
      <c r="AE155" s="141">
        <f t="shared" si="63"/>
        <v>0</v>
      </c>
      <c r="AF155" s="245"/>
      <c r="AG155" s="247"/>
      <c r="AH155" s="234"/>
      <c r="AI155" s="234"/>
      <c r="AJ155" s="235"/>
      <c r="AK155" s="233"/>
      <c r="AL155" s="235"/>
      <c r="AM155" s="236"/>
      <c r="AN155" s="237"/>
      <c r="AO155" s="236"/>
      <c r="AP155" s="236"/>
      <c r="AQ155" s="270"/>
      <c r="AR155" s="289"/>
      <c r="AS155" s="289"/>
      <c r="AT155" s="443"/>
    </row>
    <row r="156" spans="1:46" s="1" customFormat="1" ht="50.1" customHeight="1">
      <c r="A156" s="223" t="s">
        <v>708</v>
      </c>
      <c r="B156" s="224" t="s">
        <v>116</v>
      </c>
      <c r="C156" s="224" t="s">
        <v>117</v>
      </c>
      <c r="D156" s="246" t="s">
        <v>477</v>
      </c>
      <c r="E156" s="246" t="s">
        <v>478</v>
      </c>
      <c r="F156" s="224" t="s">
        <v>482</v>
      </c>
      <c r="G156" s="224" t="s">
        <v>483</v>
      </c>
      <c r="H156" s="239"/>
      <c r="I156" s="239"/>
      <c r="J156" s="239"/>
      <c r="K156" s="226"/>
      <c r="L156" s="227">
        <v>2</v>
      </c>
      <c r="M156" s="227" t="s">
        <v>112</v>
      </c>
      <c r="N156" s="228" t="s">
        <v>120</v>
      </c>
      <c r="O156" s="54" t="str">
        <f t="shared" si="22"/>
        <v>1</v>
      </c>
      <c r="P156" s="54" t="str">
        <f t="shared" si="23"/>
        <v>1</v>
      </c>
      <c r="Q156" s="55">
        <f t="shared" si="24"/>
        <v>1</v>
      </c>
      <c r="R156" s="229"/>
      <c r="S156" s="56">
        <f t="shared" si="59"/>
        <v>0</v>
      </c>
      <c r="T156" s="230"/>
      <c r="U156" s="57">
        <f t="shared" si="60"/>
        <v>0</v>
      </c>
      <c r="V156" s="230"/>
      <c r="W156" s="57">
        <f t="shared" si="61"/>
        <v>0</v>
      </c>
      <c r="X156" s="57">
        <f t="shared" si="28"/>
        <v>0</v>
      </c>
      <c r="Y156" s="57">
        <f t="shared" si="29"/>
        <v>0</v>
      </c>
      <c r="Z156" s="58" t="e">
        <f t="shared" si="30"/>
        <v>#DIV/0!</v>
      </c>
      <c r="AA156" s="142"/>
      <c r="AB156" s="231"/>
      <c r="AC156" s="59"/>
      <c r="AD156" s="57">
        <f t="shared" si="62"/>
        <v>0</v>
      </c>
      <c r="AE156" s="141">
        <f t="shared" si="63"/>
        <v>0</v>
      </c>
      <c r="AF156" s="245"/>
      <c r="AG156" s="247"/>
      <c r="AH156" s="234"/>
      <c r="AI156" s="234"/>
      <c r="AJ156" s="235"/>
      <c r="AK156" s="233"/>
      <c r="AL156" s="235"/>
      <c r="AM156" s="236"/>
      <c r="AN156" s="237"/>
      <c r="AO156" s="236"/>
      <c r="AP156" s="236"/>
      <c r="AQ156" s="270"/>
      <c r="AR156" s="289"/>
      <c r="AS156" s="289"/>
      <c r="AT156" s="443"/>
    </row>
    <row r="157" spans="1:46" s="1" customFormat="1" ht="50.1" customHeight="1">
      <c r="A157" s="223" t="s">
        <v>709</v>
      </c>
      <c r="B157" s="224" t="s">
        <v>116</v>
      </c>
      <c r="C157" s="224" t="s">
        <v>117</v>
      </c>
      <c r="D157" s="246" t="s">
        <v>477</v>
      </c>
      <c r="E157" s="246" t="s">
        <v>478</v>
      </c>
      <c r="F157" s="224" t="s">
        <v>298</v>
      </c>
      <c r="G157" s="224" t="s">
        <v>484</v>
      </c>
      <c r="H157" s="225"/>
      <c r="I157" s="225"/>
      <c r="J157" s="225"/>
      <c r="K157" s="226"/>
      <c r="L157" s="227">
        <v>4</v>
      </c>
      <c r="M157" s="227" t="s">
        <v>112</v>
      </c>
      <c r="N157" s="228" t="s">
        <v>120</v>
      </c>
      <c r="O157" s="54" t="str">
        <f t="shared" si="22"/>
        <v>1</v>
      </c>
      <c r="P157" s="54" t="str">
        <f t="shared" si="23"/>
        <v>1</v>
      </c>
      <c r="Q157" s="55">
        <f t="shared" si="24"/>
        <v>1</v>
      </c>
      <c r="R157" s="229"/>
      <c r="S157" s="56">
        <f t="shared" si="59"/>
        <v>0</v>
      </c>
      <c r="T157" s="230"/>
      <c r="U157" s="57">
        <f t="shared" si="60"/>
        <v>0</v>
      </c>
      <c r="V157" s="230"/>
      <c r="W157" s="57">
        <f t="shared" si="61"/>
        <v>0</v>
      </c>
      <c r="X157" s="57">
        <f t="shared" si="28"/>
        <v>0</v>
      </c>
      <c r="Y157" s="57">
        <f t="shared" si="29"/>
        <v>0</v>
      </c>
      <c r="Z157" s="58" t="e">
        <f t="shared" si="30"/>
        <v>#DIV/0!</v>
      </c>
      <c r="AA157" s="142"/>
      <c r="AB157" s="231"/>
      <c r="AC157" s="59"/>
      <c r="AD157" s="57">
        <f t="shared" si="62"/>
        <v>0</v>
      </c>
      <c r="AE157" s="141">
        <f t="shared" si="63"/>
        <v>0</v>
      </c>
      <c r="AF157" s="245"/>
      <c r="AG157" s="247"/>
      <c r="AH157" s="234"/>
      <c r="AI157" s="234"/>
      <c r="AJ157" s="235"/>
      <c r="AK157" s="233"/>
      <c r="AL157" s="235"/>
      <c r="AM157" s="236"/>
      <c r="AN157" s="237"/>
      <c r="AO157" s="236"/>
      <c r="AP157" s="236"/>
      <c r="AQ157" s="270"/>
      <c r="AR157" s="289"/>
      <c r="AS157" s="289"/>
      <c r="AT157" s="443"/>
    </row>
    <row r="158" spans="1:46" s="1" customFormat="1" ht="50.1" customHeight="1">
      <c r="A158" s="223" t="s">
        <v>710</v>
      </c>
      <c r="B158" s="224" t="s">
        <v>116</v>
      </c>
      <c r="C158" s="224" t="s">
        <v>117</v>
      </c>
      <c r="D158" s="246" t="s">
        <v>477</v>
      </c>
      <c r="E158" s="246" t="s">
        <v>478</v>
      </c>
      <c r="F158" s="224" t="s">
        <v>388</v>
      </c>
      <c r="G158" s="224" t="s">
        <v>342</v>
      </c>
      <c r="H158" s="239"/>
      <c r="I158" s="239"/>
      <c r="J158" s="239"/>
      <c r="K158" s="226"/>
      <c r="L158" s="227">
        <v>14</v>
      </c>
      <c r="M158" s="227" t="s">
        <v>112</v>
      </c>
      <c r="N158" s="228" t="s">
        <v>120</v>
      </c>
      <c r="O158" s="54" t="str">
        <f t="shared" si="22"/>
        <v>1</v>
      </c>
      <c r="P158" s="54" t="str">
        <f t="shared" si="23"/>
        <v>1</v>
      </c>
      <c r="Q158" s="55">
        <f t="shared" si="24"/>
        <v>1</v>
      </c>
      <c r="R158" s="229"/>
      <c r="S158" s="56">
        <f t="shared" si="59"/>
        <v>0</v>
      </c>
      <c r="T158" s="230"/>
      <c r="U158" s="57">
        <f t="shared" si="60"/>
        <v>0</v>
      </c>
      <c r="V158" s="230"/>
      <c r="W158" s="57">
        <f t="shared" si="61"/>
        <v>0</v>
      </c>
      <c r="X158" s="57">
        <f t="shared" si="28"/>
        <v>0</v>
      </c>
      <c r="Y158" s="57">
        <f t="shared" si="29"/>
        <v>0</v>
      </c>
      <c r="Z158" s="58" t="e">
        <f t="shared" si="30"/>
        <v>#DIV/0!</v>
      </c>
      <c r="AA158" s="142"/>
      <c r="AB158" s="231"/>
      <c r="AC158" s="59"/>
      <c r="AD158" s="57">
        <f t="shared" si="62"/>
        <v>0</v>
      </c>
      <c r="AE158" s="141">
        <f t="shared" si="63"/>
        <v>0</v>
      </c>
      <c r="AF158" s="245"/>
      <c r="AG158" s="247"/>
      <c r="AH158" s="234"/>
      <c r="AI158" s="234"/>
      <c r="AJ158" s="235"/>
      <c r="AK158" s="233"/>
      <c r="AL158" s="235"/>
      <c r="AM158" s="236"/>
      <c r="AN158" s="237"/>
      <c r="AO158" s="236"/>
      <c r="AP158" s="236"/>
      <c r="AQ158" s="270"/>
      <c r="AR158" s="289"/>
      <c r="AS158" s="289"/>
      <c r="AT158" s="443"/>
    </row>
    <row r="159" spans="1:46" s="1" customFormat="1" ht="50.1" customHeight="1">
      <c r="A159" s="223" t="s">
        <v>711</v>
      </c>
      <c r="B159" s="224" t="s">
        <v>116</v>
      </c>
      <c r="C159" s="224" t="s">
        <v>117</v>
      </c>
      <c r="D159" s="246" t="s">
        <v>477</v>
      </c>
      <c r="E159" s="246" t="s">
        <v>478</v>
      </c>
      <c r="F159" s="224" t="s">
        <v>315</v>
      </c>
      <c r="G159" s="224" t="s">
        <v>268</v>
      </c>
      <c r="H159" s="239"/>
      <c r="I159" s="239"/>
      <c r="J159" s="239"/>
      <c r="K159" s="226"/>
      <c r="L159" s="227">
        <v>6</v>
      </c>
      <c r="M159" s="227" t="s">
        <v>112</v>
      </c>
      <c r="N159" s="228" t="s">
        <v>120</v>
      </c>
      <c r="O159" s="54" t="str">
        <f t="shared" si="22"/>
        <v>1</v>
      </c>
      <c r="P159" s="54" t="str">
        <f t="shared" si="23"/>
        <v>1</v>
      </c>
      <c r="Q159" s="55">
        <f t="shared" si="24"/>
        <v>1</v>
      </c>
      <c r="R159" s="229"/>
      <c r="S159" s="56">
        <f t="shared" si="59"/>
        <v>0</v>
      </c>
      <c r="T159" s="230"/>
      <c r="U159" s="57">
        <f t="shared" si="60"/>
        <v>0</v>
      </c>
      <c r="V159" s="230"/>
      <c r="W159" s="57">
        <f t="shared" si="61"/>
        <v>0</v>
      </c>
      <c r="X159" s="57">
        <f t="shared" si="28"/>
        <v>0</v>
      </c>
      <c r="Y159" s="57">
        <f t="shared" si="29"/>
        <v>0</v>
      </c>
      <c r="Z159" s="58" t="e">
        <f t="shared" si="30"/>
        <v>#DIV/0!</v>
      </c>
      <c r="AA159" s="142"/>
      <c r="AB159" s="231"/>
      <c r="AC159" s="59"/>
      <c r="AD159" s="57">
        <f t="shared" si="62"/>
        <v>0</v>
      </c>
      <c r="AE159" s="141">
        <f t="shared" si="63"/>
        <v>0</v>
      </c>
      <c r="AF159" s="245"/>
      <c r="AG159" s="247"/>
      <c r="AH159" s="234"/>
      <c r="AI159" s="234"/>
      <c r="AJ159" s="235"/>
      <c r="AK159" s="233"/>
      <c r="AL159" s="235"/>
      <c r="AM159" s="236"/>
      <c r="AN159" s="237"/>
      <c r="AO159" s="236"/>
      <c r="AP159" s="236"/>
      <c r="AQ159" s="270"/>
      <c r="AR159" s="289"/>
      <c r="AS159" s="289"/>
      <c r="AT159" s="443"/>
    </row>
    <row r="160" spans="1:46" s="1" customFormat="1" ht="50.1" customHeight="1">
      <c r="A160" s="223" t="s">
        <v>712</v>
      </c>
      <c r="B160" s="224" t="s">
        <v>116</v>
      </c>
      <c r="C160" s="224" t="s">
        <v>117</v>
      </c>
      <c r="D160" s="246" t="s">
        <v>477</v>
      </c>
      <c r="E160" s="246" t="s">
        <v>478</v>
      </c>
      <c r="F160" s="224" t="s">
        <v>485</v>
      </c>
      <c r="G160" s="224" t="s">
        <v>486</v>
      </c>
      <c r="H160" s="239"/>
      <c r="I160" s="239"/>
      <c r="J160" s="239"/>
      <c r="K160" s="226"/>
      <c r="L160" s="227">
        <v>1</v>
      </c>
      <c r="M160" s="227" t="s">
        <v>112</v>
      </c>
      <c r="N160" s="228" t="s">
        <v>120</v>
      </c>
      <c r="O160" s="54" t="str">
        <f t="shared" si="22"/>
        <v>1</v>
      </c>
      <c r="P160" s="54" t="str">
        <f t="shared" si="23"/>
        <v>1</v>
      </c>
      <c r="Q160" s="55">
        <f t="shared" si="24"/>
        <v>1</v>
      </c>
      <c r="R160" s="229"/>
      <c r="S160" s="56">
        <f t="shared" si="59"/>
        <v>0</v>
      </c>
      <c r="T160" s="230"/>
      <c r="U160" s="57">
        <f t="shared" si="60"/>
        <v>0</v>
      </c>
      <c r="V160" s="230"/>
      <c r="W160" s="57">
        <f t="shared" si="61"/>
        <v>0</v>
      </c>
      <c r="X160" s="57">
        <f t="shared" si="28"/>
        <v>0</v>
      </c>
      <c r="Y160" s="57">
        <f t="shared" si="29"/>
        <v>0</v>
      </c>
      <c r="Z160" s="58" t="e">
        <f t="shared" si="30"/>
        <v>#DIV/0!</v>
      </c>
      <c r="AA160" s="142"/>
      <c r="AB160" s="231"/>
      <c r="AC160" s="59"/>
      <c r="AD160" s="57">
        <f t="shared" si="62"/>
        <v>0</v>
      </c>
      <c r="AE160" s="141">
        <f t="shared" si="63"/>
        <v>0</v>
      </c>
      <c r="AF160" s="245"/>
      <c r="AG160" s="247"/>
      <c r="AH160" s="234"/>
      <c r="AI160" s="234"/>
      <c r="AJ160" s="249"/>
      <c r="AK160" s="233"/>
      <c r="AL160" s="235"/>
      <c r="AM160" s="236"/>
      <c r="AN160" s="237"/>
      <c r="AO160" s="236"/>
      <c r="AP160" s="236"/>
      <c r="AQ160" s="270"/>
      <c r="AR160" s="289"/>
      <c r="AS160" s="289"/>
      <c r="AT160" s="443"/>
    </row>
    <row r="161" spans="1:46" s="1" customFormat="1" ht="50.1" customHeight="1">
      <c r="A161" s="223" t="s">
        <v>713</v>
      </c>
      <c r="B161" s="224" t="s">
        <v>116</v>
      </c>
      <c r="C161" s="224" t="s">
        <v>117</v>
      </c>
      <c r="D161" s="246" t="s">
        <v>477</v>
      </c>
      <c r="E161" s="246" t="s">
        <v>478</v>
      </c>
      <c r="F161" s="224" t="s">
        <v>344</v>
      </c>
      <c r="G161" s="224" t="s">
        <v>487</v>
      </c>
      <c r="H161" s="239"/>
      <c r="I161" s="239"/>
      <c r="J161" s="239"/>
      <c r="K161" s="226"/>
      <c r="L161" s="227">
        <v>15</v>
      </c>
      <c r="M161" s="227" t="s">
        <v>112</v>
      </c>
      <c r="N161" s="228" t="s">
        <v>120</v>
      </c>
      <c r="O161" s="54" t="str">
        <f t="shared" si="22"/>
        <v>1</v>
      </c>
      <c r="P161" s="54" t="str">
        <f t="shared" si="23"/>
        <v>1</v>
      </c>
      <c r="Q161" s="55">
        <f t="shared" si="24"/>
        <v>1</v>
      </c>
      <c r="R161" s="229"/>
      <c r="S161" s="56">
        <f t="shared" si="59"/>
        <v>0</v>
      </c>
      <c r="T161" s="230"/>
      <c r="U161" s="57">
        <f t="shared" si="60"/>
        <v>0</v>
      </c>
      <c r="V161" s="230"/>
      <c r="W161" s="57">
        <f t="shared" si="61"/>
        <v>0</v>
      </c>
      <c r="X161" s="57">
        <f t="shared" si="28"/>
        <v>0</v>
      </c>
      <c r="Y161" s="57">
        <f t="shared" si="29"/>
        <v>0</v>
      </c>
      <c r="Z161" s="58" t="e">
        <f t="shared" si="30"/>
        <v>#DIV/0!</v>
      </c>
      <c r="AA161" s="142"/>
      <c r="AB161" s="231"/>
      <c r="AC161" s="59"/>
      <c r="AD161" s="57">
        <f t="shared" si="62"/>
        <v>0</v>
      </c>
      <c r="AE161" s="141">
        <f t="shared" si="63"/>
        <v>0</v>
      </c>
      <c r="AF161" s="245"/>
      <c r="AG161" s="247"/>
      <c r="AH161" s="234"/>
      <c r="AI161" s="234"/>
      <c r="AJ161" s="235"/>
      <c r="AK161" s="233"/>
      <c r="AL161" s="235"/>
      <c r="AM161" s="236"/>
      <c r="AN161" s="237"/>
      <c r="AO161" s="236"/>
      <c r="AP161" s="236"/>
      <c r="AQ161" s="270"/>
      <c r="AR161" s="289"/>
      <c r="AS161" s="289"/>
      <c r="AT161" s="443"/>
    </row>
    <row r="162" spans="1:46" s="1" customFormat="1" ht="50.1" customHeight="1">
      <c r="A162" s="223" t="s">
        <v>714</v>
      </c>
      <c r="B162" s="224" t="s">
        <v>116</v>
      </c>
      <c r="C162" s="224" t="s">
        <v>117</v>
      </c>
      <c r="D162" s="246" t="s">
        <v>477</v>
      </c>
      <c r="E162" s="246" t="s">
        <v>478</v>
      </c>
      <c r="F162" s="224" t="s">
        <v>346</v>
      </c>
      <c r="G162" s="224" t="s">
        <v>309</v>
      </c>
      <c r="H162" s="239"/>
      <c r="I162" s="239"/>
      <c r="J162" s="239"/>
      <c r="K162" s="226"/>
      <c r="L162" s="227">
        <v>21</v>
      </c>
      <c r="M162" s="227" t="s">
        <v>112</v>
      </c>
      <c r="N162" s="228" t="s">
        <v>120</v>
      </c>
      <c r="O162" s="54" t="str">
        <f t="shared" si="22"/>
        <v>1</v>
      </c>
      <c r="P162" s="54" t="str">
        <f t="shared" si="23"/>
        <v>1</v>
      </c>
      <c r="Q162" s="55">
        <f t="shared" si="24"/>
        <v>1</v>
      </c>
      <c r="R162" s="229"/>
      <c r="S162" s="56">
        <f t="shared" si="59"/>
        <v>0</v>
      </c>
      <c r="T162" s="230"/>
      <c r="U162" s="57">
        <f t="shared" si="60"/>
        <v>0</v>
      </c>
      <c r="V162" s="230"/>
      <c r="W162" s="57">
        <f t="shared" si="61"/>
        <v>0</v>
      </c>
      <c r="X162" s="57">
        <f t="shared" si="28"/>
        <v>0</v>
      </c>
      <c r="Y162" s="57">
        <f t="shared" si="29"/>
        <v>0</v>
      </c>
      <c r="Z162" s="58" t="e">
        <f t="shared" si="30"/>
        <v>#DIV/0!</v>
      </c>
      <c r="AA162" s="142"/>
      <c r="AB162" s="231"/>
      <c r="AC162" s="59"/>
      <c r="AD162" s="57">
        <f t="shared" si="62"/>
        <v>0</v>
      </c>
      <c r="AE162" s="141">
        <f t="shared" si="63"/>
        <v>0</v>
      </c>
      <c r="AF162" s="245"/>
      <c r="AG162" s="247"/>
      <c r="AH162" s="234"/>
      <c r="AI162" s="234"/>
      <c r="AJ162" s="235"/>
      <c r="AK162" s="233"/>
      <c r="AL162" s="235"/>
      <c r="AM162" s="236"/>
      <c r="AN162" s="237"/>
      <c r="AO162" s="236"/>
      <c r="AP162" s="236"/>
      <c r="AQ162" s="270"/>
      <c r="AR162" s="289"/>
      <c r="AS162" s="289"/>
      <c r="AT162" s="443"/>
    </row>
    <row r="163" spans="1:46" s="1" customFormat="1" ht="50.1" customHeight="1">
      <c r="A163" s="223" t="s">
        <v>715</v>
      </c>
      <c r="B163" s="224" t="s">
        <v>116</v>
      </c>
      <c r="C163" s="224" t="s">
        <v>117</v>
      </c>
      <c r="D163" s="246" t="s">
        <v>488</v>
      </c>
      <c r="E163" s="246" t="s">
        <v>489</v>
      </c>
      <c r="F163" s="224" t="s">
        <v>275</v>
      </c>
      <c r="G163" s="224" t="s">
        <v>490</v>
      </c>
      <c r="H163" s="239"/>
      <c r="I163" s="239"/>
      <c r="J163" s="239"/>
      <c r="K163" s="226"/>
      <c r="L163" s="227">
        <v>27</v>
      </c>
      <c r="M163" s="227" t="s">
        <v>247</v>
      </c>
      <c r="N163" s="228" t="s">
        <v>120</v>
      </c>
      <c r="O163" s="54" t="str">
        <f t="shared" si="22"/>
        <v>1</v>
      </c>
      <c r="P163" s="54" t="str">
        <f t="shared" si="23"/>
        <v>1</v>
      </c>
      <c r="Q163" s="55">
        <f t="shared" si="24"/>
        <v>1</v>
      </c>
      <c r="R163" s="229"/>
      <c r="S163" s="56">
        <f t="shared" si="59"/>
        <v>0</v>
      </c>
      <c r="T163" s="230"/>
      <c r="U163" s="57">
        <f t="shared" si="60"/>
        <v>0</v>
      </c>
      <c r="V163" s="230"/>
      <c r="W163" s="57">
        <f t="shared" si="61"/>
        <v>0</v>
      </c>
      <c r="X163" s="57">
        <f t="shared" si="28"/>
        <v>0</v>
      </c>
      <c r="Y163" s="57">
        <f t="shared" si="29"/>
        <v>0</v>
      </c>
      <c r="Z163" s="58" t="e">
        <f t="shared" si="30"/>
        <v>#DIV/0!</v>
      </c>
      <c r="AA163" s="142"/>
      <c r="AB163" s="231"/>
      <c r="AC163" s="59"/>
      <c r="AD163" s="57">
        <f t="shared" si="62"/>
        <v>0</v>
      </c>
      <c r="AE163" s="141">
        <f t="shared" si="63"/>
        <v>0</v>
      </c>
      <c r="AF163" s="245"/>
      <c r="AG163" s="247"/>
      <c r="AH163" s="234"/>
      <c r="AI163" s="234"/>
      <c r="AJ163" s="235"/>
      <c r="AK163" s="233"/>
      <c r="AL163" s="235"/>
      <c r="AM163" s="236"/>
      <c r="AN163" s="237"/>
      <c r="AO163" s="236"/>
      <c r="AP163" s="236"/>
      <c r="AQ163" s="270"/>
      <c r="AR163" s="289"/>
      <c r="AS163" s="289"/>
      <c r="AT163" s="443"/>
    </row>
    <row r="164" spans="1:46" s="1" customFormat="1" ht="50.1" customHeight="1">
      <c r="A164" s="223" t="s">
        <v>716</v>
      </c>
      <c r="B164" s="224" t="s">
        <v>116</v>
      </c>
      <c r="C164" s="224" t="s">
        <v>117</v>
      </c>
      <c r="D164" s="246" t="s">
        <v>488</v>
      </c>
      <c r="E164" s="246" t="s">
        <v>489</v>
      </c>
      <c r="F164" s="224" t="s">
        <v>250</v>
      </c>
      <c r="G164" s="224" t="s">
        <v>491</v>
      </c>
      <c r="H164" s="239"/>
      <c r="I164" s="239"/>
      <c r="J164" s="239"/>
      <c r="K164" s="226"/>
      <c r="L164" s="227">
        <v>1</v>
      </c>
      <c r="M164" s="227" t="s">
        <v>252</v>
      </c>
      <c r="N164" s="228" t="s">
        <v>120</v>
      </c>
      <c r="O164" s="54" t="str">
        <f t="shared" si="22"/>
        <v>1</v>
      </c>
      <c r="P164" s="54" t="str">
        <f t="shared" si="23"/>
        <v>1</v>
      </c>
      <c r="Q164" s="55">
        <f t="shared" si="24"/>
        <v>1</v>
      </c>
      <c r="R164" s="229"/>
      <c r="S164" s="56">
        <f t="shared" si="59"/>
        <v>0</v>
      </c>
      <c r="T164" s="230"/>
      <c r="U164" s="57">
        <f t="shared" si="60"/>
        <v>0</v>
      </c>
      <c r="V164" s="230"/>
      <c r="W164" s="57">
        <f t="shared" si="61"/>
        <v>0</v>
      </c>
      <c r="X164" s="57">
        <f t="shared" si="28"/>
        <v>0</v>
      </c>
      <c r="Y164" s="57">
        <f t="shared" si="29"/>
        <v>0</v>
      </c>
      <c r="Z164" s="58" t="e">
        <f t="shared" si="30"/>
        <v>#DIV/0!</v>
      </c>
      <c r="AA164" s="142"/>
      <c r="AB164" s="231"/>
      <c r="AC164" s="59"/>
      <c r="AD164" s="57">
        <f t="shared" si="62"/>
        <v>0</v>
      </c>
      <c r="AE164" s="141">
        <f t="shared" si="63"/>
        <v>0</v>
      </c>
      <c r="AF164" s="245"/>
      <c r="AG164" s="247"/>
      <c r="AH164" s="234"/>
      <c r="AI164" s="234"/>
      <c r="AJ164" s="235"/>
      <c r="AK164" s="233"/>
      <c r="AL164" s="235"/>
      <c r="AM164" s="236"/>
      <c r="AN164" s="237"/>
      <c r="AO164" s="236"/>
      <c r="AP164" s="236"/>
      <c r="AQ164" s="270"/>
      <c r="AR164" s="289"/>
      <c r="AS164" s="289"/>
      <c r="AT164" s="443"/>
    </row>
    <row r="165" spans="1:46" s="1" customFormat="1" ht="50.1" customHeight="1">
      <c r="A165" s="223" t="s">
        <v>717</v>
      </c>
      <c r="B165" s="224" t="s">
        <v>116</v>
      </c>
      <c r="C165" s="224" t="s">
        <v>117</v>
      </c>
      <c r="D165" s="246" t="s">
        <v>488</v>
      </c>
      <c r="E165" s="246" t="s">
        <v>489</v>
      </c>
      <c r="F165" s="224" t="s">
        <v>492</v>
      </c>
      <c r="G165" s="224" t="s">
        <v>493</v>
      </c>
      <c r="H165" s="239"/>
      <c r="I165" s="239"/>
      <c r="J165" s="239"/>
      <c r="K165" s="226"/>
      <c r="L165" s="227">
        <v>1</v>
      </c>
      <c r="M165" s="227" t="s">
        <v>252</v>
      </c>
      <c r="N165" s="228" t="s">
        <v>120</v>
      </c>
      <c r="O165" s="54" t="str">
        <f t="shared" si="22"/>
        <v>1</v>
      </c>
      <c r="P165" s="54" t="str">
        <f t="shared" si="23"/>
        <v>1</v>
      </c>
      <c r="Q165" s="55">
        <f t="shared" si="24"/>
        <v>1</v>
      </c>
      <c r="R165" s="229"/>
      <c r="S165" s="56">
        <f t="shared" si="59"/>
        <v>0</v>
      </c>
      <c r="T165" s="230"/>
      <c r="U165" s="57">
        <f t="shared" si="60"/>
        <v>0</v>
      </c>
      <c r="V165" s="230"/>
      <c r="W165" s="57">
        <f t="shared" si="61"/>
        <v>0</v>
      </c>
      <c r="X165" s="57">
        <f t="shared" si="28"/>
        <v>0</v>
      </c>
      <c r="Y165" s="57">
        <f t="shared" si="29"/>
        <v>0</v>
      </c>
      <c r="Z165" s="58" t="e">
        <f t="shared" si="30"/>
        <v>#DIV/0!</v>
      </c>
      <c r="AA165" s="142"/>
      <c r="AB165" s="231"/>
      <c r="AC165" s="59"/>
      <c r="AD165" s="57">
        <f t="shared" si="62"/>
        <v>0</v>
      </c>
      <c r="AE165" s="141">
        <f t="shared" si="63"/>
        <v>0</v>
      </c>
      <c r="AF165" s="245"/>
      <c r="AG165" s="247"/>
      <c r="AH165" s="234"/>
      <c r="AI165" s="234"/>
      <c r="AJ165" s="249"/>
      <c r="AK165" s="233"/>
      <c r="AL165" s="235"/>
      <c r="AM165" s="236"/>
      <c r="AN165" s="237"/>
      <c r="AO165" s="236"/>
      <c r="AP165" s="236"/>
      <c r="AQ165" s="270"/>
      <c r="AR165" s="289"/>
      <c r="AS165" s="289"/>
      <c r="AT165" s="443"/>
    </row>
    <row r="166" spans="1:46" ht="50.1" customHeight="1">
      <c r="A166" s="223" t="s">
        <v>718</v>
      </c>
      <c r="B166" s="224" t="s">
        <v>116</v>
      </c>
      <c r="C166" s="224" t="s">
        <v>117</v>
      </c>
      <c r="D166" s="244" t="s">
        <v>488</v>
      </c>
      <c r="E166" s="244" t="s">
        <v>489</v>
      </c>
      <c r="F166" s="224" t="s">
        <v>239</v>
      </c>
      <c r="G166" s="224" t="s">
        <v>494</v>
      </c>
      <c r="H166" s="239"/>
      <c r="I166" s="239"/>
      <c r="J166" s="239"/>
      <c r="K166" s="226"/>
      <c r="L166" s="227">
        <v>5.3</v>
      </c>
      <c r="M166" s="227" t="s">
        <v>102</v>
      </c>
      <c r="N166" s="228" t="s">
        <v>120</v>
      </c>
      <c r="O166" s="54" t="str">
        <f t="shared" si="22"/>
        <v>1</v>
      </c>
      <c r="P166" s="54" t="str">
        <f t="shared" si="23"/>
        <v>1</v>
      </c>
      <c r="Q166" s="55">
        <f t="shared" si="24"/>
        <v>1</v>
      </c>
      <c r="R166" s="229"/>
      <c r="S166" s="56">
        <f>IF(ISNUMBER(FIND("↑",R166))=TRUE,"↑",IF(ISNUMBER(FIND("↑",#REF!))=TRUE,R166,IF(ISNUMBER(FIND("포함",R166))=TRUE,R166,IFERROR(ROUNDDOWN(R166*$L166*$Q166,-1),0))))</f>
        <v>0</v>
      </c>
      <c r="T166" s="230"/>
      <c r="U166" s="57">
        <f>IF(ISNUMBER(FIND("↑",T166))=TRUE,"↑",IF(ISNUMBER(FIND("↑",#REF!))=TRUE,T166,IF(ISNUMBER(FIND("포함",T166))=TRUE,T166,IFERROR(ROUNDDOWN(T166*$L166*$Q166,-1),0))))</f>
        <v>0</v>
      </c>
      <c r="V166" s="230"/>
      <c r="W166" s="57">
        <f>IF(ISNUMBER(FIND("↑",V166))=TRUE,"↑",IF(ISNUMBER(FIND("↑",#REF!))=TRUE,V166,IF(ISNUMBER(FIND("포함",V166))=TRUE,V166,IFERROR(ROUNDDOWN(V166*$L166*$Q166,-1),0))))</f>
        <v>0</v>
      </c>
      <c r="X166" s="57">
        <f t="shared" si="28"/>
        <v>0</v>
      </c>
      <c r="Y166" s="57">
        <f t="shared" si="29"/>
        <v>0</v>
      </c>
      <c r="Z166" s="58" t="e">
        <f t="shared" si="30"/>
        <v>#DIV/0!</v>
      </c>
      <c r="AA166" s="142"/>
      <c r="AB166" s="231"/>
      <c r="AC166" s="59"/>
      <c r="AD166" s="57">
        <f>IF(ISNUMBER(FIND("↑",R166))=TRUE,"↑",IF(ISNUMBER(FIND("포함",R166))=TRUE,R166,IF(ISNUMBER(FIND("↑",#REF!))=TRUE,"일괄",IFERROR(AVERAGE(R166,T166,V166),0))))</f>
        <v>0</v>
      </c>
      <c r="AE166" s="141">
        <f>IF(ISNUMBER(FIND("↑",R166))=TRUE,"↑",IF(ISNUMBER(FIND("포함",R166))=TRUE,R166,IF(ISNUMBER(FIND("↑",#REF!))=TRUE,IFERROR(ROUNDDOWN(IF(V166="",AVERAGEA(U166,S166),AVERAGEA(S166,U166,W166)),-1),0),IFERROR(ROUNDDOWN(AD166*L166*Q166,-1),0))))</f>
        <v>0</v>
      </c>
      <c r="AF166" s="245"/>
      <c r="AG166" s="247"/>
      <c r="AH166" s="234"/>
      <c r="AI166" s="234"/>
      <c r="AJ166" s="235"/>
      <c r="AK166" s="233"/>
      <c r="AL166" s="235"/>
      <c r="AM166" s="236"/>
      <c r="AN166" s="237"/>
      <c r="AO166" s="236"/>
      <c r="AP166" s="236"/>
      <c r="AQ166" s="270"/>
      <c r="AR166" s="289"/>
      <c r="AS166" s="289"/>
      <c r="AT166" s="446"/>
    </row>
    <row r="167" spans="1:46" ht="50.1" customHeight="1">
      <c r="A167" s="223" t="s">
        <v>719</v>
      </c>
      <c r="B167" s="224" t="s">
        <v>116</v>
      </c>
      <c r="C167" s="224" t="s">
        <v>117</v>
      </c>
      <c r="D167" s="244" t="s">
        <v>488</v>
      </c>
      <c r="E167" s="244" t="s">
        <v>489</v>
      </c>
      <c r="F167" s="224" t="s">
        <v>495</v>
      </c>
      <c r="G167" s="224" t="s">
        <v>496</v>
      </c>
      <c r="H167" s="239"/>
      <c r="I167" s="239"/>
      <c r="J167" s="239"/>
      <c r="K167" s="226"/>
      <c r="L167" s="227">
        <v>2</v>
      </c>
      <c r="M167" s="227" t="s">
        <v>112</v>
      </c>
      <c r="N167" s="228" t="s">
        <v>120</v>
      </c>
      <c r="O167" s="54" t="str">
        <f t="shared" si="22"/>
        <v>1</v>
      </c>
      <c r="P167" s="54" t="str">
        <f t="shared" si="23"/>
        <v>1</v>
      </c>
      <c r="Q167" s="55">
        <f t="shared" si="24"/>
        <v>1</v>
      </c>
      <c r="R167" s="229"/>
      <c r="S167" s="56">
        <f t="shared" ref="S167:S191" si="64">IF(ISNUMBER(FIND("↑",R167))=TRUE,"↑",IF(ISNUMBER(FIND("↑",R168))=TRUE,R167,IF(ISNUMBER(FIND("포함",R167))=TRUE,R167,IFERROR(ROUNDDOWN(R167*$L167*$Q167,-1),0))))</f>
        <v>0</v>
      </c>
      <c r="T167" s="230"/>
      <c r="U167" s="57">
        <f t="shared" ref="U167:U191" si="65">IF(ISNUMBER(FIND("↑",T167))=TRUE,"↑",IF(ISNUMBER(FIND("↑",T168))=TRUE,T167,IF(ISNUMBER(FIND("포함",T167))=TRUE,T167,IFERROR(ROUNDDOWN(T167*$L167*$Q167,-1),0))))</f>
        <v>0</v>
      </c>
      <c r="V167" s="230"/>
      <c r="W167" s="57">
        <f t="shared" ref="W167:W191" si="66">IF(ISNUMBER(FIND("↑",V167))=TRUE,"↑",IF(ISNUMBER(FIND("↑",V168))=TRUE,V167,IF(ISNUMBER(FIND("포함",V167))=TRUE,V167,IFERROR(ROUNDDOWN(V167*$L167*$Q167,-1),0))))</f>
        <v>0</v>
      </c>
      <c r="X167" s="57">
        <f t="shared" si="28"/>
        <v>0</v>
      </c>
      <c r="Y167" s="57">
        <f t="shared" si="29"/>
        <v>0</v>
      </c>
      <c r="Z167" s="58" t="e">
        <f t="shared" si="30"/>
        <v>#DIV/0!</v>
      </c>
      <c r="AA167" s="142"/>
      <c r="AB167" s="231"/>
      <c r="AC167" s="59"/>
      <c r="AD167" s="57">
        <f t="shared" ref="AD167:AD191" si="67">IF(ISNUMBER(FIND("↑",R167))=TRUE,"↑",IF(ISNUMBER(FIND("포함",R167))=TRUE,R167,IF(ISNUMBER(FIND("↑",R168))=TRUE,"일괄",IFERROR(AVERAGE(R167,T167,V167),0))))</f>
        <v>0</v>
      </c>
      <c r="AE167" s="141">
        <f t="shared" ref="AE167:AE191" si="68">IF(ISNUMBER(FIND("↑",R167))=TRUE,"↑",IF(ISNUMBER(FIND("포함",R167))=TRUE,R167,IF(ISNUMBER(FIND("↑",R168))=TRUE,IFERROR(ROUNDDOWN(IF(V167="",AVERAGEA(U167,S167),AVERAGEA(S167,U167,W167)),-1),0),IFERROR(ROUNDDOWN(AD167*L167*Q167,-1),0))))</f>
        <v>0</v>
      </c>
      <c r="AF167" s="245"/>
      <c r="AG167" s="247"/>
      <c r="AH167" s="234"/>
      <c r="AI167" s="234"/>
      <c r="AJ167" s="235"/>
      <c r="AK167" s="233"/>
      <c r="AL167" s="235"/>
      <c r="AM167" s="236"/>
      <c r="AN167" s="237"/>
      <c r="AO167" s="236"/>
      <c r="AP167" s="236"/>
      <c r="AQ167" s="270"/>
      <c r="AR167" s="289"/>
      <c r="AS167" s="289"/>
      <c r="AT167" s="443"/>
    </row>
    <row r="168" spans="1:46" ht="50.1" customHeight="1">
      <c r="A168" s="223" t="s">
        <v>720</v>
      </c>
      <c r="B168" s="224" t="s">
        <v>116</v>
      </c>
      <c r="C168" s="224" t="s">
        <v>117</v>
      </c>
      <c r="D168" s="246" t="s">
        <v>488</v>
      </c>
      <c r="E168" s="244" t="s">
        <v>489</v>
      </c>
      <c r="F168" s="224" t="s">
        <v>497</v>
      </c>
      <c r="G168" s="224" t="s">
        <v>498</v>
      </c>
      <c r="H168" s="239"/>
      <c r="I168" s="239"/>
      <c r="J168" s="239"/>
      <c r="K168" s="226"/>
      <c r="L168" s="227">
        <v>6</v>
      </c>
      <c r="M168" s="227" t="s">
        <v>112</v>
      </c>
      <c r="N168" s="228" t="s">
        <v>120</v>
      </c>
      <c r="O168" s="54" t="str">
        <f t="shared" si="22"/>
        <v>1</v>
      </c>
      <c r="P168" s="54" t="str">
        <f t="shared" si="23"/>
        <v>1</v>
      </c>
      <c r="Q168" s="55">
        <f t="shared" si="24"/>
        <v>1</v>
      </c>
      <c r="R168" s="229"/>
      <c r="S168" s="56">
        <f t="shared" si="64"/>
        <v>0</v>
      </c>
      <c r="T168" s="230"/>
      <c r="U168" s="57">
        <f t="shared" si="65"/>
        <v>0</v>
      </c>
      <c r="V168" s="230"/>
      <c r="W168" s="57">
        <f t="shared" si="66"/>
        <v>0</v>
      </c>
      <c r="X168" s="57">
        <f t="shared" si="28"/>
        <v>0</v>
      </c>
      <c r="Y168" s="57">
        <f t="shared" si="29"/>
        <v>0</v>
      </c>
      <c r="Z168" s="58" t="e">
        <f t="shared" si="30"/>
        <v>#DIV/0!</v>
      </c>
      <c r="AA168" s="142"/>
      <c r="AB168" s="231"/>
      <c r="AC168" s="59"/>
      <c r="AD168" s="57">
        <f t="shared" si="67"/>
        <v>0</v>
      </c>
      <c r="AE168" s="141">
        <f t="shared" si="68"/>
        <v>0</v>
      </c>
      <c r="AF168" s="245"/>
      <c r="AG168" s="247"/>
      <c r="AH168" s="234"/>
      <c r="AI168" s="234"/>
      <c r="AJ168" s="235"/>
      <c r="AK168" s="233"/>
      <c r="AL168" s="235"/>
      <c r="AM168" s="236"/>
      <c r="AN168" s="237"/>
      <c r="AO168" s="236"/>
      <c r="AP168" s="236"/>
      <c r="AQ168" s="270"/>
      <c r="AR168" s="289"/>
      <c r="AS168" s="289"/>
      <c r="AT168" s="443"/>
    </row>
    <row r="169" spans="1:46" ht="50.1" customHeight="1">
      <c r="A169" s="223" t="s">
        <v>721</v>
      </c>
      <c r="B169" s="224" t="s">
        <v>116</v>
      </c>
      <c r="C169" s="224" t="s">
        <v>117</v>
      </c>
      <c r="D169" s="244" t="s">
        <v>488</v>
      </c>
      <c r="E169" s="244" t="s">
        <v>489</v>
      </c>
      <c r="F169" s="224" t="s">
        <v>330</v>
      </c>
      <c r="G169" s="224" t="s">
        <v>499</v>
      </c>
      <c r="H169" s="239"/>
      <c r="I169" s="239"/>
      <c r="J169" s="239"/>
      <c r="K169" s="226"/>
      <c r="L169" s="227">
        <v>1</v>
      </c>
      <c r="M169" s="227" t="s">
        <v>112</v>
      </c>
      <c r="N169" s="228" t="s">
        <v>120</v>
      </c>
      <c r="O169" s="54" t="str">
        <f t="shared" si="22"/>
        <v>1</v>
      </c>
      <c r="P169" s="54" t="str">
        <f t="shared" si="23"/>
        <v>1</v>
      </c>
      <c r="Q169" s="55">
        <f t="shared" si="24"/>
        <v>1</v>
      </c>
      <c r="R169" s="229"/>
      <c r="S169" s="56">
        <f t="shared" si="64"/>
        <v>0</v>
      </c>
      <c r="T169" s="230"/>
      <c r="U169" s="57">
        <f t="shared" si="65"/>
        <v>0</v>
      </c>
      <c r="V169" s="230"/>
      <c r="W169" s="57">
        <f t="shared" si="66"/>
        <v>0</v>
      </c>
      <c r="X169" s="57">
        <f t="shared" si="28"/>
        <v>0</v>
      </c>
      <c r="Y169" s="57">
        <f t="shared" si="29"/>
        <v>0</v>
      </c>
      <c r="Z169" s="58" t="e">
        <f t="shared" si="30"/>
        <v>#DIV/0!</v>
      </c>
      <c r="AA169" s="142"/>
      <c r="AB169" s="231"/>
      <c r="AC169" s="59"/>
      <c r="AD169" s="57">
        <f t="shared" si="67"/>
        <v>0</v>
      </c>
      <c r="AE169" s="141">
        <f t="shared" si="68"/>
        <v>0</v>
      </c>
      <c r="AF169" s="245"/>
      <c r="AG169" s="247"/>
      <c r="AH169" s="234"/>
      <c r="AI169" s="234"/>
      <c r="AJ169" s="235"/>
      <c r="AK169" s="233"/>
      <c r="AL169" s="235"/>
      <c r="AM169" s="236"/>
      <c r="AN169" s="237"/>
      <c r="AO169" s="236"/>
      <c r="AP169" s="236"/>
      <c r="AQ169" s="270"/>
      <c r="AR169" s="289"/>
      <c r="AS169" s="289"/>
      <c r="AT169" s="443"/>
    </row>
    <row r="170" spans="1:46" ht="50.1" customHeight="1">
      <c r="A170" s="223" t="s">
        <v>722</v>
      </c>
      <c r="B170" s="224" t="s">
        <v>116</v>
      </c>
      <c r="C170" s="224" t="s">
        <v>117</v>
      </c>
      <c r="D170" s="246" t="s">
        <v>488</v>
      </c>
      <c r="E170" s="244" t="s">
        <v>489</v>
      </c>
      <c r="F170" s="224" t="s">
        <v>295</v>
      </c>
      <c r="G170" s="224" t="s">
        <v>500</v>
      </c>
      <c r="H170" s="239"/>
      <c r="I170" s="239"/>
      <c r="J170" s="239"/>
      <c r="K170" s="226"/>
      <c r="L170" s="227">
        <v>1</v>
      </c>
      <c r="M170" s="227" t="s">
        <v>112</v>
      </c>
      <c r="N170" s="228" t="s">
        <v>120</v>
      </c>
      <c r="O170" s="54" t="str">
        <f t="shared" si="22"/>
        <v>1</v>
      </c>
      <c r="P170" s="54" t="str">
        <f t="shared" si="23"/>
        <v>1</v>
      </c>
      <c r="Q170" s="55">
        <f t="shared" si="24"/>
        <v>1</v>
      </c>
      <c r="R170" s="229"/>
      <c r="S170" s="56">
        <f>IF(ISNUMBER(FIND("↑",R170))=TRUE,"↑",IF(ISNUMBER(FIND("↑",#REF!))=TRUE,R170,IF(ISNUMBER(FIND("포함",R170))=TRUE,R170,IFERROR(ROUNDDOWN(R170*$L170*$Q170,-1),0))))</f>
        <v>0</v>
      </c>
      <c r="T170" s="230"/>
      <c r="U170" s="57">
        <f>IF(ISNUMBER(FIND("↑",T170))=TRUE,"↑",IF(ISNUMBER(FIND("↑",#REF!))=TRUE,T170,IF(ISNUMBER(FIND("포함",T170))=TRUE,T170,IFERROR(ROUNDDOWN(T170*$L170*$Q170,-1),0))))</f>
        <v>0</v>
      </c>
      <c r="V170" s="230"/>
      <c r="W170" s="57">
        <f>IF(ISNUMBER(FIND("↑",V170))=TRUE,"↑",IF(ISNUMBER(FIND("↑",#REF!))=TRUE,V170,IF(ISNUMBER(FIND("포함",V170))=TRUE,V170,IFERROR(ROUNDDOWN(V170*$L170*$Q170,-1),0))))</f>
        <v>0</v>
      </c>
      <c r="X170" s="57">
        <f t="shared" si="28"/>
        <v>0</v>
      </c>
      <c r="Y170" s="57">
        <f t="shared" si="29"/>
        <v>0</v>
      </c>
      <c r="Z170" s="58" t="e">
        <f t="shared" si="30"/>
        <v>#DIV/0!</v>
      </c>
      <c r="AA170" s="142"/>
      <c r="AB170" s="231"/>
      <c r="AC170" s="59"/>
      <c r="AD170" s="57">
        <f>IF(ISNUMBER(FIND("↑",R170))=TRUE,"↑",IF(ISNUMBER(FIND("포함",R170))=TRUE,R170,IF(ISNUMBER(FIND("↑",#REF!))=TRUE,"일괄",IFERROR(AVERAGE(R170,T170,V170),0))))</f>
        <v>0</v>
      </c>
      <c r="AE170" s="141">
        <f>IF(ISNUMBER(FIND("↑",R170))=TRUE,"↑",IF(ISNUMBER(FIND("포함",R170))=TRUE,R170,IF(ISNUMBER(FIND("↑",#REF!))=TRUE,IFERROR(ROUNDDOWN(IF(V170="",AVERAGEA(U170,S170),AVERAGEA(S170,U170,W170)),-1),0),IFERROR(ROUNDDOWN(AD170*L170*Q170,-1),0))))</f>
        <v>0</v>
      </c>
      <c r="AF170" s="245"/>
      <c r="AG170" s="247"/>
      <c r="AH170" s="234"/>
      <c r="AI170" s="234"/>
      <c r="AJ170" s="235"/>
      <c r="AK170" s="233"/>
      <c r="AL170" s="235"/>
      <c r="AM170" s="236"/>
      <c r="AN170" s="237"/>
      <c r="AO170" s="236"/>
      <c r="AP170" s="236"/>
      <c r="AQ170" s="270"/>
      <c r="AR170" s="289"/>
      <c r="AS170" s="289"/>
      <c r="AT170" s="443"/>
    </row>
    <row r="171" spans="1:46" s="1" customFormat="1" ht="50.1" customHeight="1">
      <c r="A171" s="223" t="s">
        <v>723</v>
      </c>
      <c r="B171" s="224" t="s">
        <v>116</v>
      </c>
      <c r="C171" s="224" t="s">
        <v>117</v>
      </c>
      <c r="D171" s="244" t="s">
        <v>139</v>
      </c>
      <c r="E171" s="244" t="s">
        <v>149</v>
      </c>
      <c r="F171" s="224" t="s">
        <v>245</v>
      </c>
      <c r="G171" s="224" t="s">
        <v>514</v>
      </c>
      <c r="H171" s="225"/>
      <c r="I171" s="225"/>
      <c r="J171" s="225"/>
      <c r="K171" s="226"/>
      <c r="L171" s="227">
        <v>17</v>
      </c>
      <c r="M171" s="227" t="s">
        <v>247</v>
      </c>
      <c r="N171" s="228" t="s">
        <v>120</v>
      </c>
      <c r="O171" s="54" t="str">
        <f t="shared" ref="O171:O183" si="69">IF(N171="1","1",LEFT(N171,FIND("/",N171)-1))</f>
        <v>1</v>
      </c>
      <c r="P171" s="54" t="str">
        <f t="shared" ref="P171:P183" si="70">IF(N171="1","1",RIGHT(N171,LEN(N171)-FIND("/",N171)))</f>
        <v>1</v>
      </c>
      <c r="Q171" s="55">
        <f t="shared" ref="Q171:Q183" si="71">O171/P171</f>
        <v>1</v>
      </c>
      <c r="R171" s="229"/>
      <c r="S171" s="56">
        <f>IF(ISNUMBER(FIND("↑",R171))=TRUE,"↑",IF(ISNUMBER(FIND("↑",R172))=TRUE,R171,IF(ISNUMBER(FIND("포함",R171))=TRUE,R171,IFERROR(ROUNDDOWN(R171*$L171*$Q171,-1),0))))</f>
        <v>0</v>
      </c>
      <c r="T171" s="230"/>
      <c r="U171" s="57">
        <f>IF(ISNUMBER(FIND("↑",T171))=TRUE,"↑",IF(ISNUMBER(FIND("↑",T172))=TRUE,T171,IF(ISNUMBER(FIND("포함",T171))=TRUE,T171,IFERROR(ROUNDDOWN(T171*$L171*$Q171,-1),0))))</f>
        <v>0</v>
      </c>
      <c r="V171" s="230"/>
      <c r="W171" s="57">
        <f>IF(ISNUMBER(FIND("↑",V171))=TRUE,"↑",IF(ISNUMBER(FIND("↑",V172))=TRUE,V171,IF(ISNUMBER(FIND("포함",V171))=TRUE,V171,IFERROR(ROUNDDOWN(V171*$L171*$Q171,-1),0))))</f>
        <v>0</v>
      </c>
      <c r="X171" s="57">
        <f t="shared" ref="X171:X183" si="72">MAX(R171,T171,V171)</f>
        <v>0</v>
      </c>
      <c r="Y171" s="57">
        <f t="shared" ref="Y171:Y183" si="73">MIN(R171,T171,V171)</f>
        <v>0</v>
      </c>
      <c r="Z171" s="58" t="e">
        <f t="shared" ref="Z171:Z183" si="74">X171/Y171</f>
        <v>#DIV/0!</v>
      </c>
      <c r="AA171" s="142"/>
      <c r="AB171" s="231"/>
      <c r="AC171" s="59"/>
      <c r="AD171" s="57">
        <f>IF(ISNUMBER(FIND("↑",R171))=TRUE,"↑",IF(ISNUMBER(FIND("포함",R171))=TRUE,R171,IF(ISNUMBER(FIND("↑",R172))=TRUE,"일괄",IFERROR(AVERAGE(R171,T171,V171),0))))</f>
        <v>0</v>
      </c>
      <c r="AE171" s="141">
        <f>IF(ISNUMBER(FIND("↑",R171))=TRUE,"↑",IF(ISNUMBER(FIND("포함",R171))=TRUE,R171,IF(ISNUMBER(FIND("↑",R172))=TRUE,IFERROR(ROUNDDOWN(IF(V171="",AVERAGEA(U171,S171),AVERAGEA(S171,U171,W171)),-1),0),IFERROR(ROUNDDOWN(AD171*L171*Q171,-1),0))))</f>
        <v>0</v>
      </c>
      <c r="AF171" s="245"/>
      <c r="AG171" s="233"/>
      <c r="AH171" s="234"/>
      <c r="AI171" s="234"/>
      <c r="AJ171" s="235"/>
      <c r="AK171" s="233"/>
      <c r="AL171" s="235"/>
      <c r="AM171" s="236"/>
      <c r="AN171" s="237"/>
      <c r="AO171" s="236"/>
      <c r="AP171" s="236"/>
      <c r="AQ171" s="270"/>
      <c r="AR171" s="289"/>
      <c r="AS171" s="289"/>
      <c r="AT171" s="443"/>
    </row>
    <row r="172" spans="1:46" s="1" customFormat="1" ht="50.1" customHeight="1">
      <c r="A172" s="223" t="s">
        <v>724</v>
      </c>
      <c r="B172" s="224" t="s">
        <v>116</v>
      </c>
      <c r="C172" s="224" t="s">
        <v>117</v>
      </c>
      <c r="D172" s="244" t="s">
        <v>139</v>
      </c>
      <c r="E172" s="244" t="s">
        <v>149</v>
      </c>
      <c r="F172" s="224" t="s">
        <v>437</v>
      </c>
      <c r="G172" s="224" t="s">
        <v>515</v>
      </c>
      <c r="H172" s="225"/>
      <c r="I172" s="225"/>
      <c r="J172" s="225"/>
      <c r="K172" s="226"/>
      <c r="L172" s="227">
        <v>1</v>
      </c>
      <c r="M172" s="227" t="s">
        <v>252</v>
      </c>
      <c r="N172" s="228" t="s">
        <v>120</v>
      </c>
      <c r="O172" s="54" t="str">
        <f t="shared" si="69"/>
        <v>1</v>
      </c>
      <c r="P172" s="54" t="str">
        <f t="shared" si="70"/>
        <v>1</v>
      </c>
      <c r="Q172" s="55">
        <f t="shared" si="71"/>
        <v>1</v>
      </c>
      <c r="R172" s="229"/>
      <c r="S172" s="56">
        <f>IF(ISNUMBER(FIND("↑",R172))=TRUE,"↑",IF(ISNUMBER(FIND("↑",R173))=TRUE,R172,IF(ISNUMBER(FIND("포함",R172))=TRUE,R172,IFERROR(ROUNDDOWN(R172*$L172*$Q172,-1),0))))</f>
        <v>0</v>
      </c>
      <c r="T172" s="230"/>
      <c r="U172" s="57">
        <f>IF(ISNUMBER(FIND("↑",T172))=TRUE,"↑",IF(ISNUMBER(FIND("↑",T173))=TRUE,T172,IF(ISNUMBER(FIND("포함",T172))=TRUE,T172,IFERROR(ROUNDDOWN(T172*$L172*$Q172,-1),0))))</f>
        <v>0</v>
      </c>
      <c r="V172" s="230"/>
      <c r="W172" s="57">
        <f>IF(ISNUMBER(FIND("↑",V172))=TRUE,"↑",IF(ISNUMBER(FIND("↑",V173))=TRUE,V172,IF(ISNUMBER(FIND("포함",V172))=TRUE,V172,IFERROR(ROUNDDOWN(V172*$L172*$Q172,-1),0))))</f>
        <v>0</v>
      </c>
      <c r="X172" s="57">
        <f t="shared" si="72"/>
        <v>0</v>
      </c>
      <c r="Y172" s="57">
        <f t="shared" si="73"/>
        <v>0</v>
      </c>
      <c r="Z172" s="58" t="e">
        <f t="shared" si="74"/>
        <v>#DIV/0!</v>
      </c>
      <c r="AA172" s="142"/>
      <c r="AB172" s="231"/>
      <c r="AC172" s="59"/>
      <c r="AD172" s="57">
        <f>IF(ISNUMBER(FIND("↑",R172))=TRUE,"↑",IF(ISNUMBER(FIND("포함",R172))=TRUE,R172,IF(ISNUMBER(FIND("↑",R173))=TRUE,"일괄",IFERROR(AVERAGE(R172,T172,V172),0))))</f>
        <v>0</v>
      </c>
      <c r="AE172" s="141">
        <f>IF(ISNUMBER(FIND("↑",R172))=TRUE,"↑",IF(ISNUMBER(FIND("포함",R172))=TRUE,R172,IF(ISNUMBER(FIND("↑",R173))=TRUE,IFERROR(ROUNDDOWN(IF(V172="",AVERAGEA(U172,S172),AVERAGEA(S172,U172,W172)),-1),0),IFERROR(ROUNDDOWN(AD172*L172*Q172,-1),0))))</f>
        <v>0</v>
      </c>
      <c r="AF172" s="245"/>
      <c r="AG172" s="233"/>
      <c r="AH172" s="234"/>
      <c r="AI172" s="234"/>
      <c r="AJ172" s="235"/>
      <c r="AK172" s="233"/>
      <c r="AL172" s="235"/>
      <c r="AM172" s="236"/>
      <c r="AN172" s="237"/>
      <c r="AO172" s="236"/>
      <c r="AP172" s="236"/>
      <c r="AQ172" s="270"/>
      <c r="AR172" s="289"/>
      <c r="AS172" s="289"/>
      <c r="AT172" s="443"/>
    </row>
    <row r="173" spans="1:46" s="1" customFormat="1" ht="50.1" customHeight="1">
      <c r="A173" s="223" t="s">
        <v>725</v>
      </c>
      <c r="B173" s="224" t="s">
        <v>116</v>
      </c>
      <c r="C173" s="224" t="s">
        <v>117</v>
      </c>
      <c r="D173" s="244" t="s">
        <v>139</v>
      </c>
      <c r="E173" s="244" t="s">
        <v>149</v>
      </c>
      <c r="F173" s="224" t="s">
        <v>442</v>
      </c>
      <c r="G173" s="224" t="s">
        <v>516</v>
      </c>
      <c r="H173" s="225"/>
      <c r="I173" s="225"/>
      <c r="J173" s="225"/>
      <c r="K173" s="226"/>
      <c r="L173" s="227">
        <v>1</v>
      </c>
      <c r="M173" s="227" t="s">
        <v>252</v>
      </c>
      <c r="N173" s="228" t="s">
        <v>120</v>
      </c>
      <c r="O173" s="54" t="str">
        <f t="shared" si="69"/>
        <v>1</v>
      </c>
      <c r="P173" s="54" t="str">
        <f t="shared" si="70"/>
        <v>1</v>
      </c>
      <c r="Q173" s="55">
        <f t="shared" si="71"/>
        <v>1</v>
      </c>
      <c r="R173" s="229"/>
      <c r="S173" s="56">
        <f>IF(ISNUMBER(FIND("↑",R173))=TRUE,"↑",IF(ISNUMBER(FIND("↑",R174))=TRUE,R173,IF(ISNUMBER(FIND("포함",R173))=TRUE,R173,IFERROR(ROUNDDOWN(R173*$L173*$Q173,-1),0))))</f>
        <v>0</v>
      </c>
      <c r="T173" s="230"/>
      <c r="U173" s="57">
        <f>IF(ISNUMBER(FIND("↑",T173))=TRUE,"↑",IF(ISNUMBER(FIND("↑",T174))=TRUE,T173,IF(ISNUMBER(FIND("포함",T173))=TRUE,T173,IFERROR(ROUNDDOWN(T173*$L173*$Q173,-1),0))))</f>
        <v>0</v>
      </c>
      <c r="V173" s="230"/>
      <c r="W173" s="57">
        <f>IF(ISNUMBER(FIND("↑",V173))=TRUE,"↑",IF(ISNUMBER(FIND("↑",V174))=TRUE,V173,IF(ISNUMBER(FIND("포함",V173))=TRUE,V173,IFERROR(ROUNDDOWN(V173*$L173*$Q173,-1),0))))</f>
        <v>0</v>
      </c>
      <c r="X173" s="57">
        <f t="shared" si="72"/>
        <v>0</v>
      </c>
      <c r="Y173" s="57">
        <f t="shared" si="73"/>
        <v>0</v>
      </c>
      <c r="Z173" s="58" t="e">
        <f t="shared" si="74"/>
        <v>#DIV/0!</v>
      </c>
      <c r="AA173" s="142"/>
      <c r="AB173" s="231"/>
      <c r="AC173" s="59"/>
      <c r="AD173" s="57">
        <f>IF(ISNUMBER(FIND("↑",R173))=TRUE,"↑",IF(ISNUMBER(FIND("포함",R173))=TRUE,R173,IF(ISNUMBER(FIND("↑",R174))=TRUE,"일괄",IFERROR(AVERAGE(R173,T173,V173),0))))</f>
        <v>0</v>
      </c>
      <c r="AE173" s="141">
        <f>IF(ISNUMBER(FIND("↑",R173))=TRUE,"↑",IF(ISNUMBER(FIND("포함",R173))=TRUE,R173,IF(ISNUMBER(FIND("↑",R174))=TRUE,IFERROR(ROUNDDOWN(IF(V173="",AVERAGEA(U173,S173),AVERAGEA(S173,U173,W173)),-1),0),IFERROR(ROUNDDOWN(AD173*L173*Q173,-1),0))))</f>
        <v>0</v>
      </c>
      <c r="AF173" s="245"/>
      <c r="AG173" s="233"/>
      <c r="AH173" s="234"/>
      <c r="AI173" s="234"/>
      <c r="AJ173" s="235"/>
      <c r="AK173" s="233"/>
      <c r="AL173" s="235"/>
      <c r="AM173" s="236"/>
      <c r="AN173" s="237"/>
      <c r="AO173" s="236"/>
      <c r="AP173" s="236"/>
      <c r="AQ173" s="270"/>
      <c r="AR173" s="289"/>
      <c r="AS173" s="289"/>
      <c r="AT173" s="443"/>
    </row>
    <row r="174" spans="1:46" s="1" customFormat="1" ht="50.1" customHeight="1">
      <c r="A174" s="223" t="s">
        <v>726</v>
      </c>
      <c r="B174" s="254" t="s">
        <v>116</v>
      </c>
      <c r="C174" s="254" t="s">
        <v>117</v>
      </c>
      <c r="D174" s="255" t="s">
        <v>139</v>
      </c>
      <c r="E174" s="255" t="s">
        <v>149</v>
      </c>
      <c r="F174" s="254" t="s">
        <v>444</v>
      </c>
      <c r="G174" s="224" t="s">
        <v>517</v>
      </c>
      <c r="H174" s="256"/>
      <c r="I174" s="256"/>
      <c r="J174" s="256"/>
      <c r="K174" s="257"/>
      <c r="L174" s="258">
        <v>1</v>
      </c>
      <c r="M174" s="258" t="s">
        <v>252</v>
      </c>
      <c r="N174" s="259" t="s">
        <v>120</v>
      </c>
      <c r="O174" s="132" t="str">
        <f t="shared" si="69"/>
        <v>1</v>
      </c>
      <c r="P174" s="132" t="str">
        <f t="shared" si="70"/>
        <v>1</v>
      </c>
      <c r="Q174" s="133">
        <f t="shared" si="71"/>
        <v>1</v>
      </c>
      <c r="R174" s="260"/>
      <c r="S174" s="134">
        <f>IF(ISNUMBER(FIND("↑",R174))=TRUE,"↑",IF(ISNUMBER(FIND("↑",R175))=TRUE,R174,IF(ISNUMBER(FIND("포함",R174))=TRUE,R174,IFERROR(ROUNDDOWN(R174*$L174*$Q174,-1),0))))</f>
        <v>0</v>
      </c>
      <c r="T174" s="261"/>
      <c r="U174" s="135">
        <f>IF(ISNUMBER(FIND("↑",T174))=TRUE,"↑",IF(ISNUMBER(FIND("↑",T175))=TRUE,T174,IF(ISNUMBER(FIND("포함",T174))=TRUE,T174,IFERROR(ROUNDDOWN(T174*$L174*$Q174,-1),0))))</f>
        <v>0</v>
      </c>
      <c r="V174" s="261"/>
      <c r="W174" s="135">
        <f>IF(ISNUMBER(FIND("↑",V174))=TRUE,"↑",IF(ISNUMBER(FIND("↑",V175))=TRUE,V174,IF(ISNUMBER(FIND("포함",V174))=TRUE,V174,IFERROR(ROUNDDOWN(V174*$L174*$Q174,-1),0))))</f>
        <v>0</v>
      </c>
      <c r="X174" s="135">
        <f t="shared" si="72"/>
        <v>0</v>
      </c>
      <c r="Y174" s="135">
        <f t="shared" si="73"/>
        <v>0</v>
      </c>
      <c r="Z174" s="136" t="e">
        <f t="shared" si="74"/>
        <v>#DIV/0!</v>
      </c>
      <c r="AA174" s="140"/>
      <c r="AB174" s="262"/>
      <c r="AC174" s="221"/>
      <c r="AD174" s="135">
        <f>IF(ISNUMBER(FIND("↑",R174))=TRUE,"↑",IF(ISNUMBER(FIND("포함",R174))=TRUE,R174,IF(ISNUMBER(FIND("↑",R175))=TRUE,"일괄",IFERROR(AVERAGE(R174,T174,V174),0))))</f>
        <v>0</v>
      </c>
      <c r="AE174" s="263">
        <f>IF(ISNUMBER(FIND("↑",R174))=TRUE,"↑",IF(ISNUMBER(FIND("포함",R174))=TRUE,R174,IF(ISNUMBER(FIND("↑",R175))=TRUE,IFERROR(ROUNDDOWN(IF(V174="",AVERAGEA(U174,S174),AVERAGEA(S174,U174,W174)),-1),0),IFERROR(ROUNDDOWN(AD174*L174*Q174,-1),0))))</f>
        <v>0</v>
      </c>
      <c r="AF174" s="245"/>
      <c r="AG174" s="233"/>
      <c r="AH174" s="266"/>
      <c r="AI174" s="266"/>
      <c r="AJ174" s="267"/>
      <c r="AK174" s="265"/>
      <c r="AL174" s="267"/>
      <c r="AM174" s="268"/>
      <c r="AN174" s="269"/>
      <c r="AO174" s="268"/>
      <c r="AP174" s="268"/>
      <c r="AQ174" s="270"/>
      <c r="AR174" s="289"/>
      <c r="AS174" s="289"/>
      <c r="AT174" s="445"/>
    </row>
    <row r="175" spans="1:46" s="1" customFormat="1" ht="50.1" customHeight="1">
      <c r="A175" s="223" t="s">
        <v>727</v>
      </c>
      <c r="B175" s="254" t="s">
        <v>116</v>
      </c>
      <c r="C175" s="254" t="s">
        <v>117</v>
      </c>
      <c r="D175" s="255" t="s">
        <v>139</v>
      </c>
      <c r="E175" s="255" t="s">
        <v>149</v>
      </c>
      <c r="F175" s="254" t="s">
        <v>250</v>
      </c>
      <c r="G175" s="224" t="s">
        <v>518</v>
      </c>
      <c r="H175" s="256"/>
      <c r="I175" s="256"/>
      <c r="J175" s="256"/>
      <c r="K175" s="257"/>
      <c r="L175" s="258">
        <v>1</v>
      </c>
      <c r="M175" s="258" t="s">
        <v>252</v>
      </c>
      <c r="N175" s="259" t="s">
        <v>120</v>
      </c>
      <c r="O175" s="132" t="str">
        <f t="shared" si="69"/>
        <v>1</v>
      </c>
      <c r="P175" s="132" t="str">
        <f t="shared" si="70"/>
        <v>1</v>
      </c>
      <c r="Q175" s="133">
        <f t="shared" si="71"/>
        <v>1</v>
      </c>
      <c r="R175" s="260"/>
      <c r="S175" s="134">
        <f>IF(ISNUMBER(FIND("↑",R175))=TRUE,"↑",IF(ISNUMBER(FIND("↑",R176))=TRUE,R175,IF(ISNUMBER(FIND("포함",R175))=TRUE,R175,IFERROR(ROUNDDOWN(R175*$L175*$Q175,-1),0))))</f>
        <v>0</v>
      </c>
      <c r="T175" s="261"/>
      <c r="U175" s="135">
        <f>IF(ISNUMBER(FIND("↑",T175))=TRUE,"↑",IF(ISNUMBER(FIND("↑",T176))=TRUE,T175,IF(ISNUMBER(FIND("포함",T175))=TRUE,T175,IFERROR(ROUNDDOWN(T175*$L175*$Q175,-1),0))))</f>
        <v>0</v>
      </c>
      <c r="V175" s="261"/>
      <c r="W175" s="135">
        <f>IF(ISNUMBER(FIND("↑",V175))=TRUE,"↑",IF(ISNUMBER(FIND("↑",V176))=TRUE,V175,IF(ISNUMBER(FIND("포함",V175))=TRUE,V175,IFERROR(ROUNDDOWN(V175*$L175*$Q175,-1),0))))</f>
        <v>0</v>
      </c>
      <c r="X175" s="135">
        <f t="shared" si="72"/>
        <v>0</v>
      </c>
      <c r="Y175" s="135">
        <f t="shared" si="73"/>
        <v>0</v>
      </c>
      <c r="Z175" s="136" t="e">
        <f t="shared" si="74"/>
        <v>#DIV/0!</v>
      </c>
      <c r="AA175" s="140"/>
      <c r="AB175" s="262"/>
      <c r="AC175" s="221"/>
      <c r="AD175" s="135">
        <f>IF(ISNUMBER(FIND("↑",R175))=TRUE,"↑",IF(ISNUMBER(FIND("포함",R175))=TRUE,R175,IF(ISNUMBER(FIND("↑",R176))=TRUE,"일괄",IFERROR(AVERAGE(R175,T175,V175),0))))</f>
        <v>0</v>
      </c>
      <c r="AE175" s="263">
        <f>IF(ISNUMBER(FIND("↑",R175))=TRUE,"↑",IF(ISNUMBER(FIND("포함",R175))=TRUE,R175,IF(ISNUMBER(FIND("↑",R176))=TRUE,IFERROR(ROUNDDOWN(IF(V175="",AVERAGEA(U175,S175),AVERAGEA(S175,U175,W175)),-1),0),IFERROR(ROUNDDOWN(AD175*L175*Q175,-1),0))))</f>
        <v>0</v>
      </c>
      <c r="AF175" s="245"/>
      <c r="AG175" s="233"/>
      <c r="AH175" s="266"/>
      <c r="AI175" s="266"/>
      <c r="AJ175" s="267"/>
      <c r="AK175" s="265"/>
      <c r="AL175" s="267"/>
      <c r="AM175" s="268"/>
      <c r="AN175" s="269"/>
      <c r="AO175" s="268"/>
      <c r="AP175" s="268"/>
      <c r="AQ175" s="270"/>
      <c r="AR175" s="289"/>
      <c r="AS175" s="289"/>
      <c r="AT175" s="445"/>
    </row>
    <row r="176" spans="1:46" s="1" customFormat="1" ht="50.1" customHeight="1">
      <c r="A176" s="223" t="s">
        <v>728</v>
      </c>
      <c r="B176" s="224" t="s">
        <v>116</v>
      </c>
      <c r="C176" s="224" t="s">
        <v>117</v>
      </c>
      <c r="D176" s="244" t="s">
        <v>139</v>
      </c>
      <c r="E176" s="244" t="s">
        <v>149</v>
      </c>
      <c r="F176" s="224" t="s">
        <v>100</v>
      </c>
      <c r="G176" s="224" t="s">
        <v>519</v>
      </c>
      <c r="H176" s="225"/>
      <c r="I176" s="225"/>
      <c r="J176" s="225"/>
      <c r="K176" s="226"/>
      <c r="L176" s="227">
        <v>6</v>
      </c>
      <c r="M176" s="227" t="s">
        <v>102</v>
      </c>
      <c r="N176" s="228" t="s">
        <v>120</v>
      </c>
      <c r="O176" s="54" t="str">
        <f t="shared" si="69"/>
        <v>1</v>
      </c>
      <c r="P176" s="54" t="str">
        <f t="shared" si="70"/>
        <v>1</v>
      </c>
      <c r="Q176" s="55">
        <f t="shared" si="71"/>
        <v>1</v>
      </c>
      <c r="R176" s="229"/>
      <c r="S176" s="56">
        <f>IF(ISNUMBER(FIND("↑",R176))=TRUE,"↑",IF(ISNUMBER(FIND("↑",#REF!))=TRUE,R176,IF(ISNUMBER(FIND("포함",R176))=TRUE,R176,IFERROR(ROUNDDOWN(R176*$L176*$Q176,-1),0))))</f>
        <v>0</v>
      </c>
      <c r="T176" s="230"/>
      <c r="U176" s="57">
        <f>IF(ISNUMBER(FIND("↑",T176))=TRUE,"↑",IF(ISNUMBER(FIND("↑",#REF!))=TRUE,T176,IF(ISNUMBER(FIND("포함",T176))=TRUE,T176,IFERROR(ROUNDDOWN(T176*$L176*$Q176,-1),0))))</f>
        <v>0</v>
      </c>
      <c r="V176" s="230"/>
      <c r="W176" s="57">
        <f>IF(ISNUMBER(FIND("↑",V176))=TRUE,"↑",IF(ISNUMBER(FIND("↑",#REF!))=TRUE,V176,IF(ISNUMBER(FIND("포함",V176))=TRUE,V176,IFERROR(ROUNDDOWN(V176*$L176*$Q176,-1),0))))</f>
        <v>0</v>
      </c>
      <c r="X176" s="57">
        <f t="shared" si="72"/>
        <v>0</v>
      </c>
      <c r="Y176" s="57">
        <f t="shared" si="73"/>
        <v>0</v>
      </c>
      <c r="Z176" s="58" t="e">
        <f t="shared" si="74"/>
        <v>#DIV/0!</v>
      </c>
      <c r="AA176" s="142"/>
      <c r="AB176" s="231"/>
      <c r="AC176" s="59"/>
      <c r="AD176" s="57">
        <f>IF(ISNUMBER(FIND("↑",R176))=TRUE,"↑",IF(ISNUMBER(FIND("포함",R176))=TRUE,R176,IF(ISNUMBER(FIND("↑",#REF!))=TRUE,"일괄",IFERROR(AVERAGE(R176,T176,V176),0))))</f>
        <v>0</v>
      </c>
      <c r="AE176" s="141">
        <f>IF(ISNUMBER(FIND("↑",R176))=TRUE,"↑",IF(ISNUMBER(FIND("포함",R176))=TRUE,R176,IF(ISNUMBER(FIND("↑",#REF!))=TRUE,IFERROR(ROUNDDOWN(IF(V176="",AVERAGEA(U176,S176),AVERAGEA(S176,U176,W176)),-1),0),IFERROR(ROUNDDOWN(AD176*L176*Q176,-1),0))))</f>
        <v>0</v>
      </c>
      <c r="AF176" s="245"/>
      <c r="AG176" s="233"/>
      <c r="AH176" s="234"/>
      <c r="AI176" s="234"/>
      <c r="AJ176" s="235"/>
      <c r="AK176" s="233"/>
      <c r="AL176" s="235"/>
      <c r="AM176" s="236"/>
      <c r="AN176" s="237"/>
      <c r="AO176" s="236"/>
      <c r="AP176" s="236"/>
      <c r="AQ176" s="270"/>
      <c r="AR176" s="289"/>
      <c r="AS176" s="289"/>
      <c r="AT176" s="443"/>
    </row>
    <row r="177" spans="1:46" s="1" customFormat="1" ht="50.1" customHeight="1">
      <c r="A177" s="223" t="s">
        <v>729</v>
      </c>
      <c r="B177" s="224" t="s">
        <v>116</v>
      </c>
      <c r="C177" s="224" t="s">
        <v>117</v>
      </c>
      <c r="D177" s="244" t="s">
        <v>139</v>
      </c>
      <c r="E177" s="244" t="s">
        <v>149</v>
      </c>
      <c r="F177" s="224" t="s">
        <v>520</v>
      </c>
      <c r="G177" s="224" t="s">
        <v>521</v>
      </c>
      <c r="H177" s="225"/>
      <c r="I177" s="225"/>
      <c r="J177" s="225"/>
      <c r="K177" s="226"/>
      <c r="L177" s="227">
        <v>1</v>
      </c>
      <c r="M177" s="227" t="s">
        <v>112</v>
      </c>
      <c r="N177" s="228" t="s">
        <v>120</v>
      </c>
      <c r="O177" s="54" t="str">
        <f t="shared" si="69"/>
        <v>1</v>
      </c>
      <c r="P177" s="54" t="str">
        <f t="shared" si="70"/>
        <v>1</v>
      </c>
      <c r="Q177" s="55">
        <f t="shared" si="71"/>
        <v>1</v>
      </c>
      <c r="R177" s="229"/>
      <c r="S177" s="56">
        <f t="shared" ref="S177:S182" si="75">IF(ISNUMBER(FIND("↑",R177))=TRUE,"↑",IF(ISNUMBER(FIND("↑",R178))=TRUE,R177,IF(ISNUMBER(FIND("포함",R177))=TRUE,R177,IFERROR(ROUNDDOWN(R177*$L177*$Q177,-1),0))))</f>
        <v>0</v>
      </c>
      <c r="T177" s="230"/>
      <c r="U177" s="57">
        <f t="shared" ref="U177:U182" si="76">IF(ISNUMBER(FIND("↑",T177))=TRUE,"↑",IF(ISNUMBER(FIND("↑",T178))=TRUE,T177,IF(ISNUMBER(FIND("포함",T177))=TRUE,T177,IFERROR(ROUNDDOWN(T177*$L177*$Q177,-1),0))))</f>
        <v>0</v>
      </c>
      <c r="V177" s="230"/>
      <c r="W177" s="57">
        <f t="shared" ref="W177:W182" si="77">IF(ISNUMBER(FIND("↑",V177))=TRUE,"↑",IF(ISNUMBER(FIND("↑",V178))=TRUE,V177,IF(ISNUMBER(FIND("포함",V177))=TRUE,V177,IFERROR(ROUNDDOWN(V177*$L177*$Q177,-1),0))))</f>
        <v>0</v>
      </c>
      <c r="X177" s="57">
        <f t="shared" si="72"/>
        <v>0</v>
      </c>
      <c r="Y177" s="57">
        <f t="shared" si="73"/>
        <v>0</v>
      </c>
      <c r="Z177" s="58" t="e">
        <f t="shared" si="74"/>
        <v>#DIV/0!</v>
      </c>
      <c r="AA177" s="142"/>
      <c r="AB177" s="231"/>
      <c r="AC177" s="59"/>
      <c r="AD177" s="57">
        <f t="shared" ref="AD177:AD182" si="78">IF(ISNUMBER(FIND("↑",R177))=TRUE,"↑",IF(ISNUMBER(FIND("포함",R177))=TRUE,R177,IF(ISNUMBER(FIND("↑",R178))=TRUE,"일괄",IFERROR(AVERAGE(R177,T177,V177),0))))</f>
        <v>0</v>
      </c>
      <c r="AE177" s="141">
        <f t="shared" ref="AE177:AE182" si="79">IF(ISNUMBER(FIND("↑",R177))=TRUE,"↑",IF(ISNUMBER(FIND("포함",R177))=TRUE,R177,IF(ISNUMBER(FIND("↑",R178))=TRUE,IFERROR(ROUNDDOWN(IF(V177="",AVERAGEA(U177,S177),AVERAGEA(S177,U177,W177)),-1),0),IFERROR(ROUNDDOWN(AD177*L177*Q177,-1),0))))</f>
        <v>0</v>
      </c>
      <c r="AF177" s="245"/>
      <c r="AG177" s="233"/>
      <c r="AH177" s="234"/>
      <c r="AI177" s="234"/>
      <c r="AJ177" s="235"/>
      <c r="AK177" s="233"/>
      <c r="AL177" s="235"/>
      <c r="AM177" s="236"/>
      <c r="AN177" s="237"/>
      <c r="AO177" s="236"/>
      <c r="AP177" s="236"/>
      <c r="AQ177" s="270"/>
      <c r="AR177" s="289"/>
      <c r="AS177" s="289"/>
      <c r="AT177" s="443"/>
    </row>
    <row r="178" spans="1:46" s="1" customFormat="1" ht="50.1" customHeight="1">
      <c r="A178" s="223" t="s">
        <v>730</v>
      </c>
      <c r="B178" s="224" t="s">
        <v>116</v>
      </c>
      <c r="C178" s="224" t="s">
        <v>117</v>
      </c>
      <c r="D178" s="244" t="s">
        <v>139</v>
      </c>
      <c r="E178" s="244" t="s">
        <v>149</v>
      </c>
      <c r="F178" s="224" t="s">
        <v>522</v>
      </c>
      <c r="G178" s="224" t="s">
        <v>523</v>
      </c>
      <c r="H178" s="225"/>
      <c r="I178" s="225"/>
      <c r="J178" s="225"/>
      <c r="K178" s="226"/>
      <c r="L178" s="227">
        <v>1</v>
      </c>
      <c r="M178" s="227" t="s">
        <v>252</v>
      </c>
      <c r="N178" s="228" t="s">
        <v>120</v>
      </c>
      <c r="O178" s="54" t="str">
        <f t="shared" si="69"/>
        <v>1</v>
      </c>
      <c r="P178" s="54" t="str">
        <f t="shared" si="70"/>
        <v>1</v>
      </c>
      <c r="Q178" s="55">
        <f t="shared" si="71"/>
        <v>1</v>
      </c>
      <c r="R178" s="229"/>
      <c r="S178" s="56">
        <f t="shared" si="75"/>
        <v>0</v>
      </c>
      <c r="T178" s="230"/>
      <c r="U178" s="57">
        <f t="shared" si="76"/>
        <v>0</v>
      </c>
      <c r="V178" s="230"/>
      <c r="W178" s="57">
        <f t="shared" si="77"/>
        <v>0</v>
      </c>
      <c r="X178" s="57">
        <f t="shared" si="72"/>
        <v>0</v>
      </c>
      <c r="Y178" s="57">
        <f t="shared" si="73"/>
        <v>0</v>
      </c>
      <c r="Z178" s="58" t="e">
        <f t="shared" si="74"/>
        <v>#DIV/0!</v>
      </c>
      <c r="AA178" s="142"/>
      <c r="AB178" s="231"/>
      <c r="AC178" s="59"/>
      <c r="AD178" s="57">
        <f t="shared" si="78"/>
        <v>0</v>
      </c>
      <c r="AE178" s="141">
        <f t="shared" si="79"/>
        <v>0</v>
      </c>
      <c r="AF178" s="245"/>
      <c r="AG178" s="233"/>
      <c r="AH178" s="234"/>
      <c r="AI178" s="234"/>
      <c r="AJ178" s="235"/>
      <c r="AK178" s="233"/>
      <c r="AL178" s="235"/>
      <c r="AM178" s="236"/>
      <c r="AN178" s="237"/>
      <c r="AO178" s="236"/>
      <c r="AP178" s="236"/>
      <c r="AQ178" s="270"/>
      <c r="AR178" s="289"/>
      <c r="AS178" s="289"/>
      <c r="AT178" s="443"/>
    </row>
    <row r="179" spans="1:46" s="1" customFormat="1" ht="50.1" customHeight="1">
      <c r="A179" s="223" t="s">
        <v>731</v>
      </c>
      <c r="B179" s="224" t="s">
        <v>116</v>
      </c>
      <c r="C179" s="224" t="s">
        <v>117</v>
      </c>
      <c r="D179" s="244" t="s">
        <v>139</v>
      </c>
      <c r="E179" s="244" t="s">
        <v>149</v>
      </c>
      <c r="F179" s="224" t="s">
        <v>259</v>
      </c>
      <c r="G179" s="224" t="s">
        <v>524</v>
      </c>
      <c r="H179" s="225"/>
      <c r="I179" s="225"/>
      <c r="J179" s="225"/>
      <c r="K179" s="226"/>
      <c r="L179" s="227">
        <v>1</v>
      </c>
      <c r="M179" s="227" t="s">
        <v>112</v>
      </c>
      <c r="N179" s="228" t="s">
        <v>120</v>
      </c>
      <c r="O179" s="54" t="str">
        <f t="shared" si="69"/>
        <v>1</v>
      </c>
      <c r="P179" s="54" t="str">
        <f t="shared" si="70"/>
        <v>1</v>
      </c>
      <c r="Q179" s="55">
        <f t="shared" si="71"/>
        <v>1</v>
      </c>
      <c r="R179" s="229"/>
      <c r="S179" s="56">
        <f t="shared" si="75"/>
        <v>0</v>
      </c>
      <c r="T179" s="230"/>
      <c r="U179" s="57">
        <f t="shared" si="76"/>
        <v>0</v>
      </c>
      <c r="V179" s="230"/>
      <c r="W179" s="57">
        <f t="shared" si="77"/>
        <v>0</v>
      </c>
      <c r="X179" s="57">
        <f t="shared" si="72"/>
        <v>0</v>
      </c>
      <c r="Y179" s="57">
        <f t="shared" si="73"/>
        <v>0</v>
      </c>
      <c r="Z179" s="58" t="e">
        <f t="shared" si="74"/>
        <v>#DIV/0!</v>
      </c>
      <c r="AA179" s="142"/>
      <c r="AB179" s="231"/>
      <c r="AC179" s="59"/>
      <c r="AD179" s="57">
        <f t="shared" si="78"/>
        <v>0</v>
      </c>
      <c r="AE179" s="141">
        <f t="shared" si="79"/>
        <v>0</v>
      </c>
      <c r="AF179" s="245"/>
      <c r="AG179" s="233"/>
      <c r="AH179" s="234"/>
      <c r="AI179" s="234"/>
      <c r="AJ179" s="235"/>
      <c r="AK179" s="233"/>
      <c r="AL179" s="235"/>
      <c r="AM179" s="236"/>
      <c r="AN179" s="237"/>
      <c r="AO179" s="236"/>
      <c r="AP179" s="236"/>
      <c r="AQ179" s="270"/>
      <c r="AR179" s="289"/>
      <c r="AS179" s="289"/>
      <c r="AT179" s="443"/>
    </row>
    <row r="180" spans="1:46" s="1" customFormat="1" ht="50.1" customHeight="1">
      <c r="A180" s="223" t="s">
        <v>732</v>
      </c>
      <c r="B180" s="224" t="s">
        <v>116</v>
      </c>
      <c r="C180" s="224" t="s">
        <v>117</v>
      </c>
      <c r="D180" s="244" t="s">
        <v>139</v>
      </c>
      <c r="E180" s="244" t="s">
        <v>149</v>
      </c>
      <c r="F180" s="224" t="s">
        <v>525</v>
      </c>
      <c r="G180" s="224" t="s">
        <v>526</v>
      </c>
      <c r="H180" s="225"/>
      <c r="I180" s="225"/>
      <c r="J180" s="225"/>
      <c r="K180" s="226"/>
      <c r="L180" s="227">
        <v>8</v>
      </c>
      <c r="M180" s="227" t="s">
        <v>112</v>
      </c>
      <c r="N180" s="228" t="s">
        <v>120</v>
      </c>
      <c r="O180" s="54" t="str">
        <f t="shared" si="69"/>
        <v>1</v>
      </c>
      <c r="P180" s="54" t="str">
        <f t="shared" si="70"/>
        <v>1</v>
      </c>
      <c r="Q180" s="55">
        <f t="shared" si="71"/>
        <v>1</v>
      </c>
      <c r="R180" s="229"/>
      <c r="S180" s="56">
        <f t="shared" si="75"/>
        <v>0</v>
      </c>
      <c r="T180" s="230"/>
      <c r="U180" s="57">
        <f t="shared" si="76"/>
        <v>0</v>
      </c>
      <c r="V180" s="230"/>
      <c r="W180" s="57">
        <f t="shared" si="77"/>
        <v>0</v>
      </c>
      <c r="X180" s="57">
        <f t="shared" si="72"/>
        <v>0</v>
      </c>
      <c r="Y180" s="57">
        <f t="shared" si="73"/>
        <v>0</v>
      </c>
      <c r="Z180" s="58" t="e">
        <f t="shared" si="74"/>
        <v>#DIV/0!</v>
      </c>
      <c r="AA180" s="142"/>
      <c r="AB180" s="231"/>
      <c r="AC180" s="59"/>
      <c r="AD180" s="57">
        <f t="shared" si="78"/>
        <v>0</v>
      </c>
      <c r="AE180" s="141">
        <f t="shared" si="79"/>
        <v>0</v>
      </c>
      <c r="AF180" s="245"/>
      <c r="AG180" s="233"/>
      <c r="AH180" s="234"/>
      <c r="AI180" s="234"/>
      <c r="AJ180" s="235"/>
      <c r="AK180" s="233"/>
      <c r="AL180" s="235"/>
      <c r="AM180" s="236"/>
      <c r="AN180" s="237"/>
      <c r="AO180" s="236"/>
      <c r="AP180" s="236"/>
      <c r="AQ180" s="270"/>
      <c r="AR180" s="289"/>
      <c r="AS180" s="289"/>
      <c r="AT180" s="443"/>
    </row>
    <row r="181" spans="1:46" s="1" customFormat="1" ht="50.1" customHeight="1">
      <c r="A181" s="223" t="s">
        <v>733</v>
      </c>
      <c r="B181" s="224" t="s">
        <v>116</v>
      </c>
      <c r="C181" s="224" t="s">
        <v>117</v>
      </c>
      <c r="D181" s="244" t="s">
        <v>139</v>
      </c>
      <c r="E181" s="244" t="s">
        <v>149</v>
      </c>
      <c r="F181" s="224" t="s">
        <v>255</v>
      </c>
      <c r="G181" s="224" t="s">
        <v>527</v>
      </c>
      <c r="H181" s="225"/>
      <c r="I181" s="225"/>
      <c r="J181" s="225"/>
      <c r="K181" s="226"/>
      <c r="L181" s="227">
        <v>1</v>
      </c>
      <c r="M181" s="227" t="s">
        <v>112</v>
      </c>
      <c r="N181" s="228" t="s">
        <v>120</v>
      </c>
      <c r="O181" s="54" t="str">
        <f t="shared" si="69"/>
        <v>1</v>
      </c>
      <c r="P181" s="54" t="str">
        <f t="shared" si="70"/>
        <v>1</v>
      </c>
      <c r="Q181" s="55">
        <f t="shared" si="71"/>
        <v>1</v>
      </c>
      <c r="R181" s="229"/>
      <c r="S181" s="56">
        <f t="shared" si="75"/>
        <v>0</v>
      </c>
      <c r="T181" s="230"/>
      <c r="U181" s="57">
        <f t="shared" si="76"/>
        <v>0</v>
      </c>
      <c r="V181" s="230"/>
      <c r="W181" s="57">
        <f t="shared" si="77"/>
        <v>0</v>
      </c>
      <c r="X181" s="57">
        <f t="shared" si="72"/>
        <v>0</v>
      </c>
      <c r="Y181" s="57">
        <f t="shared" si="73"/>
        <v>0</v>
      </c>
      <c r="Z181" s="58" t="e">
        <f t="shared" si="74"/>
        <v>#DIV/0!</v>
      </c>
      <c r="AA181" s="142"/>
      <c r="AB181" s="231"/>
      <c r="AC181" s="59"/>
      <c r="AD181" s="57">
        <f t="shared" si="78"/>
        <v>0</v>
      </c>
      <c r="AE181" s="141">
        <f t="shared" si="79"/>
        <v>0</v>
      </c>
      <c r="AF181" s="245"/>
      <c r="AG181" s="233"/>
      <c r="AH181" s="234"/>
      <c r="AI181" s="234"/>
      <c r="AJ181" s="235"/>
      <c r="AK181" s="233"/>
      <c r="AL181" s="235"/>
      <c r="AM181" s="236"/>
      <c r="AN181" s="237"/>
      <c r="AO181" s="236"/>
      <c r="AP181" s="236"/>
      <c r="AQ181" s="270"/>
      <c r="AR181" s="289"/>
      <c r="AS181" s="289"/>
      <c r="AT181" s="443"/>
    </row>
    <row r="182" spans="1:46" s="1" customFormat="1" ht="50.1" customHeight="1">
      <c r="A182" s="223" t="s">
        <v>734</v>
      </c>
      <c r="B182" s="224" t="s">
        <v>116</v>
      </c>
      <c r="C182" s="224" t="s">
        <v>117</v>
      </c>
      <c r="D182" s="244" t="s">
        <v>139</v>
      </c>
      <c r="E182" s="244" t="s">
        <v>149</v>
      </c>
      <c r="F182" s="224" t="s">
        <v>528</v>
      </c>
      <c r="G182" s="224" t="s">
        <v>529</v>
      </c>
      <c r="H182" s="225"/>
      <c r="I182" s="225"/>
      <c r="J182" s="225"/>
      <c r="K182" s="226"/>
      <c r="L182" s="227">
        <v>1</v>
      </c>
      <c r="M182" s="227" t="s">
        <v>112</v>
      </c>
      <c r="N182" s="228" t="s">
        <v>120</v>
      </c>
      <c r="O182" s="54" t="str">
        <f t="shared" si="69"/>
        <v>1</v>
      </c>
      <c r="P182" s="54" t="str">
        <f t="shared" si="70"/>
        <v>1</v>
      </c>
      <c r="Q182" s="55">
        <f t="shared" si="71"/>
        <v>1</v>
      </c>
      <c r="R182" s="229"/>
      <c r="S182" s="56">
        <f t="shared" si="75"/>
        <v>0</v>
      </c>
      <c r="T182" s="230"/>
      <c r="U182" s="57">
        <f t="shared" si="76"/>
        <v>0</v>
      </c>
      <c r="V182" s="230"/>
      <c r="W182" s="57">
        <f t="shared" si="77"/>
        <v>0</v>
      </c>
      <c r="X182" s="57">
        <f t="shared" si="72"/>
        <v>0</v>
      </c>
      <c r="Y182" s="57">
        <f t="shared" si="73"/>
        <v>0</v>
      </c>
      <c r="Z182" s="58" t="e">
        <f t="shared" si="74"/>
        <v>#DIV/0!</v>
      </c>
      <c r="AA182" s="142"/>
      <c r="AB182" s="231"/>
      <c r="AC182" s="59"/>
      <c r="AD182" s="57">
        <f t="shared" si="78"/>
        <v>0</v>
      </c>
      <c r="AE182" s="141">
        <f t="shared" si="79"/>
        <v>0</v>
      </c>
      <c r="AF182" s="245"/>
      <c r="AG182" s="233"/>
      <c r="AH182" s="234"/>
      <c r="AI182" s="234"/>
      <c r="AJ182" s="235"/>
      <c r="AK182" s="233"/>
      <c r="AL182" s="235"/>
      <c r="AM182" s="236"/>
      <c r="AN182" s="237"/>
      <c r="AO182" s="236"/>
      <c r="AP182" s="236"/>
      <c r="AQ182" s="270"/>
      <c r="AR182" s="289"/>
      <c r="AS182" s="289"/>
      <c r="AT182" s="443"/>
    </row>
    <row r="183" spans="1:46" s="1" customFormat="1" ht="50.1" customHeight="1">
      <c r="A183" s="223" t="s">
        <v>735</v>
      </c>
      <c r="B183" s="254" t="s">
        <v>116</v>
      </c>
      <c r="C183" s="254" t="s">
        <v>117</v>
      </c>
      <c r="D183" s="255" t="s">
        <v>139</v>
      </c>
      <c r="E183" s="255" t="s">
        <v>149</v>
      </c>
      <c r="F183" s="254" t="s">
        <v>257</v>
      </c>
      <c r="G183" s="224" t="s">
        <v>530</v>
      </c>
      <c r="H183" s="256"/>
      <c r="I183" s="256"/>
      <c r="J183" s="256"/>
      <c r="K183" s="257"/>
      <c r="L183" s="258">
        <v>5</v>
      </c>
      <c r="M183" s="258" t="s">
        <v>112</v>
      </c>
      <c r="N183" s="259" t="s">
        <v>120</v>
      </c>
      <c r="O183" s="132" t="str">
        <f t="shared" si="69"/>
        <v>1</v>
      </c>
      <c r="P183" s="132" t="str">
        <f t="shared" si="70"/>
        <v>1</v>
      </c>
      <c r="Q183" s="133">
        <f t="shared" si="71"/>
        <v>1</v>
      </c>
      <c r="R183" s="260"/>
      <c r="S183" s="134">
        <f>IF(ISNUMBER(FIND("↑",R183))=TRUE,"↑",IF(ISNUMBER(FIND("↑",R193))=TRUE,R183,IF(ISNUMBER(FIND("포함",R183))=TRUE,R183,IFERROR(ROUNDDOWN(R183*$L183*$Q183,-1),0))))</f>
        <v>0</v>
      </c>
      <c r="T183" s="261"/>
      <c r="U183" s="135">
        <f>IF(ISNUMBER(FIND("↑",T183))=TRUE,"↑",IF(ISNUMBER(FIND("↑",T193))=TRUE,T183,IF(ISNUMBER(FIND("포함",T183))=TRUE,T183,IFERROR(ROUNDDOWN(T183*$L183*$Q183,-1),0))))</f>
        <v>0</v>
      </c>
      <c r="V183" s="261"/>
      <c r="W183" s="135">
        <f>IF(ISNUMBER(FIND("↑",V183))=TRUE,"↑",IF(ISNUMBER(FIND("↑",V193))=TRUE,V183,IF(ISNUMBER(FIND("포함",V183))=TRUE,V183,IFERROR(ROUNDDOWN(V183*$L183*$Q183,-1),0))))</f>
        <v>0</v>
      </c>
      <c r="X183" s="135">
        <f t="shared" si="72"/>
        <v>0</v>
      </c>
      <c r="Y183" s="135">
        <f t="shared" si="73"/>
        <v>0</v>
      </c>
      <c r="Z183" s="136" t="e">
        <f t="shared" si="74"/>
        <v>#DIV/0!</v>
      </c>
      <c r="AA183" s="140"/>
      <c r="AB183" s="262"/>
      <c r="AC183" s="221"/>
      <c r="AD183" s="135">
        <f>IF(ISNUMBER(FIND("↑",R183))=TRUE,"↑",IF(ISNUMBER(FIND("포함",R183))=TRUE,R183,IF(ISNUMBER(FIND("↑",R193))=TRUE,"일괄",IFERROR(AVERAGE(R183,T183,V183),0))))</f>
        <v>0</v>
      </c>
      <c r="AE183" s="263">
        <f>IF(ISNUMBER(FIND("↑",R183))=TRUE,"↑",IF(ISNUMBER(FIND("포함",R183))=TRUE,R183,IF(ISNUMBER(FIND("↑",R193))=TRUE,IFERROR(ROUNDDOWN(IF(V183="",AVERAGEA(U183,S183),AVERAGEA(S183,U183,W183)),-1),0),IFERROR(ROUNDDOWN(AD183*L183*Q183,-1),0))))</f>
        <v>0</v>
      </c>
      <c r="AF183" s="245"/>
      <c r="AG183" s="233"/>
      <c r="AH183" s="266"/>
      <c r="AI183" s="266"/>
      <c r="AJ183" s="267"/>
      <c r="AK183" s="265"/>
      <c r="AL183" s="267"/>
      <c r="AM183" s="268"/>
      <c r="AN183" s="269"/>
      <c r="AO183" s="268"/>
      <c r="AP183" s="268"/>
      <c r="AQ183" s="270"/>
      <c r="AR183" s="289"/>
      <c r="AS183" s="289"/>
      <c r="AT183" s="445"/>
    </row>
    <row r="184" spans="1:46" ht="50.1" customHeight="1">
      <c r="A184" s="223" t="s">
        <v>736</v>
      </c>
      <c r="B184" s="224" t="s">
        <v>116</v>
      </c>
      <c r="C184" s="224" t="s">
        <v>117</v>
      </c>
      <c r="D184" s="246" t="s">
        <v>501</v>
      </c>
      <c r="E184" s="244" t="s">
        <v>502</v>
      </c>
      <c r="F184" s="224" t="s">
        <v>245</v>
      </c>
      <c r="G184" s="224" t="s">
        <v>503</v>
      </c>
      <c r="H184" s="239"/>
      <c r="I184" s="239"/>
      <c r="J184" s="239"/>
      <c r="K184" s="226"/>
      <c r="L184" s="227">
        <v>5.4</v>
      </c>
      <c r="M184" s="227" t="s">
        <v>247</v>
      </c>
      <c r="N184" s="228" t="s">
        <v>120</v>
      </c>
      <c r="O184" s="54" t="str">
        <f t="shared" si="22"/>
        <v>1</v>
      </c>
      <c r="P184" s="54" t="str">
        <f t="shared" si="23"/>
        <v>1</v>
      </c>
      <c r="Q184" s="55">
        <f t="shared" si="24"/>
        <v>1</v>
      </c>
      <c r="R184" s="229"/>
      <c r="S184" s="56">
        <f t="shared" si="64"/>
        <v>0</v>
      </c>
      <c r="T184" s="230"/>
      <c r="U184" s="57">
        <f t="shared" si="65"/>
        <v>0</v>
      </c>
      <c r="V184" s="230"/>
      <c r="W184" s="57">
        <f t="shared" si="66"/>
        <v>0</v>
      </c>
      <c r="X184" s="57">
        <f t="shared" si="28"/>
        <v>0</v>
      </c>
      <c r="Y184" s="57">
        <f t="shared" si="29"/>
        <v>0</v>
      </c>
      <c r="Z184" s="58" t="e">
        <f t="shared" si="30"/>
        <v>#DIV/0!</v>
      </c>
      <c r="AA184" s="142"/>
      <c r="AB184" s="231"/>
      <c r="AC184" s="59"/>
      <c r="AD184" s="57">
        <f t="shared" si="67"/>
        <v>0</v>
      </c>
      <c r="AE184" s="141">
        <f t="shared" si="68"/>
        <v>0</v>
      </c>
      <c r="AF184" s="245"/>
      <c r="AG184" s="233"/>
      <c r="AH184" s="234"/>
      <c r="AI184" s="234"/>
      <c r="AJ184" s="235"/>
      <c r="AK184" s="233"/>
      <c r="AL184" s="235"/>
      <c r="AM184" s="236"/>
      <c r="AN184" s="237"/>
      <c r="AO184" s="236"/>
      <c r="AP184" s="236"/>
      <c r="AQ184" s="270"/>
      <c r="AR184" s="289"/>
      <c r="AS184" s="289"/>
      <c r="AT184" s="443"/>
    </row>
    <row r="185" spans="1:46" ht="50.1" customHeight="1">
      <c r="A185" s="223" t="s">
        <v>737</v>
      </c>
      <c r="B185" s="224" t="s">
        <v>116</v>
      </c>
      <c r="C185" s="224" t="s">
        <v>117</v>
      </c>
      <c r="D185" s="244" t="s">
        <v>501</v>
      </c>
      <c r="E185" s="244" t="s">
        <v>502</v>
      </c>
      <c r="F185" s="224" t="s">
        <v>100</v>
      </c>
      <c r="G185" s="224" t="s">
        <v>504</v>
      </c>
      <c r="H185" s="239"/>
      <c r="I185" s="239"/>
      <c r="J185" s="239"/>
      <c r="K185" s="226"/>
      <c r="L185" s="227">
        <v>4</v>
      </c>
      <c r="M185" s="227" t="s">
        <v>102</v>
      </c>
      <c r="N185" s="228" t="s">
        <v>120</v>
      </c>
      <c r="O185" s="54" t="str">
        <f t="shared" si="22"/>
        <v>1</v>
      </c>
      <c r="P185" s="54" t="str">
        <f t="shared" si="23"/>
        <v>1</v>
      </c>
      <c r="Q185" s="55">
        <f t="shared" si="24"/>
        <v>1</v>
      </c>
      <c r="R185" s="229"/>
      <c r="S185" s="56">
        <f t="shared" si="64"/>
        <v>0</v>
      </c>
      <c r="T185" s="230"/>
      <c r="U185" s="57">
        <f t="shared" si="65"/>
        <v>0</v>
      </c>
      <c r="V185" s="230"/>
      <c r="W185" s="57">
        <f t="shared" si="66"/>
        <v>0</v>
      </c>
      <c r="X185" s="57">
        <f t="shared" si="28"/>
        <v>0</v>
      </c>
      <c r="Y185" s="57">
        <f t="shared" si="29"/>
        <v>0</v>
      </c>
      <c r="Z185" s="58" t="e">
        <f t="shared" si="30"/>
        <v>#DIV/0!</v>
      </c>
      <c r="AA185" s="142"/>
      <c r="AB185" s="231"/>
      <c r="AC185" s="59"/>
      <c r="AD185" s="57">
        <f t="shared" si="67"/>
        <v>0</v>
      </c>
      <c r="AE185" s="141">
        <f t="shared" si="68"/>
        <v>0</v>
      </c>
      <c r="AF185" s="245"/>
      <c r="AG185" s="233"/>
      <c r="AH185" s="234"/>
      <c r="AI185" s="234"/>
      <c r="AJ185" s="235"/>
      <c r="AK185" s="233"/>
      <c r="AL185" s="235"/>
      <c r="AM185" s="236"/>
      <c r="AN185" s="237"/>
      <c r="AO185" s="236"/>
      <c r="AP185" s="236"/>
      <c r="AQ185" s="270"/>
      <c r="AR185" s="289"/>
      <c r="AS185" s="289"/>
      <c r="AT185" s="443"/>
    </row>
    <row r="186" spans="1:46" ht="50.1" customHeight="1">
      <c r="A186" s="223" t="s">
        <v>738</v>
      </c>
      <c r="B186" s="224" t="s">
        <v>116</v>
      </c>
      <c r="C186" s="224" t="s">
        <v>117</v>
      </c>
      <c r="D186" s="246" t="s">
        <v>501</v>
      </c>
      <c r="E186" s="244" t="s">
        <v>502</v>
      </c>
      <c r="F186" s="224" t="s">
        <v>492</v>
      </c>
      <c r="G186" s="224" t="s">
        <v>505</v>
      </c>
      <c r="H186" s="239"/>
      <c r="I186" s="239"/>
      <c r="J186" s="239"/>
      <c r="K186" s="226"/>
      <c r="L186" s="227">
        <v>1</v>
      </c>
      <c r="M186" s="227" t="s">
        <v>252</v>
      </c>
      <c r="N186" s="228" t="s">
        <v>120</v>
      </c>
      <c r="O186" s="54" t="str">
        <f t="shared" si="22"/>
        <v>1</v>
      </c>
      <c r="P186" s="54" t="str">
        <f t="shared" si="23"/>
        <v>1</v>
      </c>
      <c r="Q186" s="55">
        <f t="shared" si="24"/>
        <v>1</v>
      </c>
      <c r="R186" s="229"/>
      <c r="S186" s="56">
        <f t="shared" si="64"/>
        <v>0</v>
      </c>
      <c r="T186" s="230"/>
      <c r="U186" s="57">
        <f t="shared" si="65"/>
        <v>0</v>
      </c>
      <c r="V186" s="230"/>
      <c r="W186" s="57">
        <f t="shared" si="66"/>
        <v>0</v>
      </c>
      <c r="X186" s="57">
        <f t="shared" si="28"/>
        <v>0</v>
      </c>
      <c r="Y186" s="57">
        <f t="shared" si="29"/>
        <v>0</v>
      </c>
      <c r="Z186" s="58" t="e">
        <f t="shared" si="30"/>
        <v>#DIV/0!</v>
      </c>
      <c r="AA186" s="142"/>
      <c r="AB186" s="231"/>
      <c r="AC186" s="59"/>
      <c r="AD186" s="57">
        <f t="shared" si="67"/>
        <v>0</v>
      </c>
      <c r="AE186" s="141">
        <f t="shared" si="68"/>
        <v>0</v>
      </c>
      <c r="AF186" s="245"/>
      <c r="AG186" s="233"/>
      <c r="AH186" s="234"/>
      <c r="AI186" s="234"/>
      <c r="AJ186" s="235"/>
      <c r="AK186" s="233"/>
      <c r="AL186" s="235"/>
      <c r="AM186" s="236"/>
      <c r="AN186" s="237"/>
      <c r="AO186" s="236"/>
      <c r="AP186" s="236"/>
      <c r="AQ186" s="270"/>
      <c r="AR186" s="289"/>
      <c r="AS186" s="289"/>
      <c r="AT186" s="443"/>
    </row>
    <row r="187" spans="1:46" ht="50.1" customHeight="1">
      <c r="A187" s="223" t="s">
        <v>739</v>
      </c>
      <c r="B187" s="224" t="s">
        <v>116</v>
      </c>
      <c r="C187" s="224" t="s">
        <v>117</v>
      </c>
      <c r="D187" s="244" t="s">
        <v>501</v>
      </c>
      <c r="E187" s="244" t="s">
        <v>502</v>
      </c>
      <c r="F187" s="224" t="s">
        <v>248</v>
      </c>
      <c r="G187" s="224" t="s">
        <v>506</v>
      </c>
      <c r="H187" s="239"/>
      <c r="I187" s="239"/>
      <c r="J187" s="239"/>
      <c r="K187" s="226"/>
      <c r="L187" s="227">
        <v>114</v>
      </c>
      <c r="M187" s="227" t="s">
        <v>247</v>
      </c>
      <c r="N187" s="228" t="s">
        <v>120</v>
      </c>
      <c r="O187" s="54" t="str">
        <f t="shared" si="22"/>
        <v>1</v>
      </c>
      <c r="P187" s="54" t="str">
        <f t="shared" si="23"/>
        <v>1</v>
      </c>
      <c r="Q187" s="55">
        <f t="shared" si="24"/>
        <v>1</v>
      </c>
      <c r="R187" s="229"/>
      <c r="S187" s="56">
        <f>IF(ISNUMBER(FIND("↑",R187))=TRUE,"↑",IF(ISNUMBER(FIND("↑",#REF!))=TRUE,R187,IF(ISNUMBER(FIND("포함",R187))=TRUE,R187,IFERROR(ROUNDDOWN(R187*$L187*$Q187,-1),0))))</f>
        <v>0</v>
      </c>
      <c r="T187" s="230"/>
      <c r="U187" s="57">
        <f>IF(ISNUMBER(FIND("↑",T187))=TRUE,"↑",IF(ISNUMBER(FIND("↑",#REF!))=TRUE,T187,IF(ISNUMBER(FIND("포함",T187))=TRUE,T187,IFERROR(ROUNDDOWN(T187*$L187*$Q187,-1),0))))</f>
        <v>0</v>
      </c>
      <c r="V187" s="230"/>
      <c r="W187" s="57">
        <f>IF(ISNUMBER(FIND("↑",V187))=TRUE,"↑",IF(ISNUMBER(FIND("↑",#REF!))=TRUE,V187,IF(ISNUMBER(FIND("포함",V187))=TRUE,V187,IFERROR(ROUNDDOWN(V187*$L187*$Q187,-1),0))))</f>
        <v>0</v>
      </c>
      <c r="X187" s="57">
        <f t="shared" si="28"/>
        <v>0</v>
      </c>
      <c r="Y187" s="57">
        <f t="shared" si="29"/>
        <v>0</v>
      </c>
      <c r="Z187" s="58" t="e">
        <f t="shared" si="30"/>
        <v>#DIV/0!</v>
      </c>
      <c r="AA187" s="142"/>
      <c r="AB187" s="231"/>
      <c r="AC187" s="59"/>
      <c r="AD187" s="57">
        <f>IF(ISNUMBER(FIND("↑",R187))=TRUE,"↑",IF(ISNUMBER(FIND("포함",R187))=TRUE,R187,IF(ISNUMBER(FIND("↑",#REF!))=TRUE,"일괄",IFERROR(AVERAGE(R187,T187,V187),0))))</f>
        <v>0</v>
      </c>
      <c r="AE187" s="141">
        <f>IF(ISNUMBER(FIND("↑",R187))=TRUE,"↑",IF(ISNUMBER(FIND("포함",R187))=TRUE,R187,IF(ISNUMBER(FIND("↑",#REF!))=TRUE,IFERROR(ROUNDDOWN(IF(V187="",AVERAGEA(U187,S187),AVERAGEA(S187,U187,W187)),-1),0),IFERROR(ROUNDDOWN(AD187*L187*Q187,-1),0))))</f>
        <v>0</v>
      </c>
      <c r="AF187" s="245"/>
      <c r="AG187" s="233"/>
      <c r="AH187" s="234"/>
      <c r="AI187" s="234"/>
      <c r="AJ187" s="235"/>
      <c r="AK187" s="233"/>
      <c r="AL187" s="235"/>
      <c r="AM187" s="236"/>
      <c r="AN187" s="237"/>
      <c r="AO187" s="236"/>
      <c r="AP187" s="236"/>
      <c r="AQ187" s="270"/>
      <c r="AR187" s="289"/>
      <c r="AS187" s="289"/>
      <c r="AT187" s="443"/>
    </row>
    <row r="188" spans="1:46" ht="50.1" customHeight="1">
      <c r="A188" s="223" t="s">
        <v>740</v>
      </c>
      <c r="B188" s="224" t="s">
        <v>116</v>
      </c>
      <c r="C188" s="224" t="s">
        <v>117</v>
      </c>
      <c r="D188" s="244" t="s">
        <v>501</v>
      </c>
      <c r="E188" s="244" t="s">
        <v>502</v>
      </c>
      <c r="F188" s="224" t="s">
        <v>507</v>
      </c>
      <c r="G188" s="224" t="s">
        <v>508</v>
      </c>
      <c r="H188" s="239"/>
      <c r="I188" s="239"/>
      <c r="J188" s="239"/>
      <c r="K188" s="226"/>
      <c r="L188" s="227">
        <v>3</v>
      </c>
      <c r="M188" s="227" t="s">
        <v>112</v>
      </c>
      <c r="N188" s="228" t="s">
        <v>120</v>
      </c>
      <c r="O188" s="54" t="str">
        <f t="shared" si="22"/>
        <v>1</v>
      </c>
      <c r="P188" s="54" t="str">
        <f t="shared" si="23"/>
        <v>1</v>
      </c>
      <c r="Q188" s="55">
        <f t="shared" si="24"/>
        <v>1</v>
      </c>
      <c r="R188" s="229"/>
      <c r="S188" s="56">
        <f t="shared" si="64"/>
        <v>0</v>
      </c>
      <c r="T188" s="230"/>
      <c r="U188" s="57">
        <f t="shared" si="65"/>
        <v>0</v>
      </c>
      <c r="V188" s="230"/>
      <c r="W188" s="57">
        <f t="shared" si="66"/>
        <v>0</v>
      </c>
      <c r="X188" s="57">
        <f t="shared" si="28"/>
        <v>0</v>
      </c>
      <c r="Y188" s="57">
        <f t="shared" si="29"/>
        <v>0</v>
      </c>
      <c r="Z188" s="58" t="e">
        <f t="shared" si="30"/>
        <v>#DIV/0!</v>
      </c>
      <c r="AA188" s="142"/>
      <c r="AB188" s="231"/>
      <c r="AC188" s="59"/>
      <c r="AD188" s="57">
        <f t="shared" si="67"/>
        <v>0</v>
      </c>
      <c r="AE188" s="141">
        <f t="shared" si="68"/>
        <v>0</v>
      </c>
      <c r="AF188" s="245"/>
      <c r="AG188" s="233"/>
      <c r="AH188" s="234"/>
      <c r="AI188" s="234"/>
      <c r="AJ188" s="235"/>
      <c r="AK188" s="233"/>
      <c r="AL188" s="235"/>
      <c r="AM188" s="236"/>
      <c r="AN188" s="237"/>
      <c r="AO188" s="236"/>
      <c r="AP188" s="236"/>
      <c r="AQ188" s="270"/>
      <c r="AR188" s="289"/>
      <c r="AS188" s="289"/>
      <c r="AT188" s="443"/>
    </row>
    <row r="189" spans="1:46" ht="50.1" customHeight="1">
      <c r="A189" s="223" t="s">
        <v>741</v>
      </c>
      <c r="B189" s="224" t="s">
        <v>116</v>
      </c>
      <c r="C189" s="224" t="s">
        <v>117</v>
      </c>
      <c r="D189" s="244" t="s">
        <v>501</v>
      </c>
      <c r="E189" s="244" t="s">
        <v>502</v>
      </c>
      <c r="F189" s="224" t="s">
        <v>497</v>
      </c>
      <c r="G189" s="224" t="s">
        <v>509</v>
      </c>
      <c r="H189" s="239"/>
      <c r="I189" s="239"/>
      <c r="J189" s="239"/>
      <c r="K189" s="226"/>
      <c r="L189" s="227">
        <v>6</v>
      </c>
      <c r="M189" s="227" t="s">
        <v>112</v>
      </c>
      <c r="N189" s="228" t="s">
        <v>120</v>
      </c>
      <c r="O189" s="54" t="str">
        <f t="shared" si="22"/>
        <v>1</v>
      </c>
      <c r="P189" s="54" t="str">
        <f t="shared" si="23"/>
        <v>1</v>
      </c>
      <c r="Q189" s="55">
        <f t="shared" si="24"/>
        <v>1</v>
      </c>
      <c r="R189" s="229"/>
      <c r="S189" s="56">
        <f t="shared" si="64"/>
        <v>0</v>
      </c>
      <c r="T189" s="230"/>
      <c r="U189" s="57">
        <f t="shared" si="65"/>
        <v>0</v>
      </c>
      <c r="V189" s="230"/>
      <c r="W189" s="57">
        <f t="shared" si="66"/>
        <v>0</v>
      </c>
      <c r="X189" s="57">
        <f t="shared" si="28"/>
        <v>0</v>
      </c>
      <c r="Y189" s="57">
        <f t="shared" si="29"/>
        <v>0</v>
      </c>
      <c r="Z189" s="58" t="e">
        <f t="shared" si="30"/>
        <v>#DIV/0!</v>
      </c>
      <c r="AA189" s="142"/>
      <c r="AB189" s="231"/>
      <c r="AC189" s="59"/>
      <c r="AD189" s="57">
        <f t="shared" si="67"/>
        <v>0</v>
      </c>
      <c r="AE189" s="141">
        <f t="shared" si="68"/>
        <v>0</v>
      </c>
      <c r="AF189" s="245"/>
      <c r="AG189" s="233"/>
      <c r="AH189" s="234"/>
      <c r="AI189" s="234"/>
      <c r="AJ189" s="235"/>
      <c r="AK189" s="233"/>
      <c r="AL189" s="235"/>
      <c r="AM189" s="236"/>
      <c r="AN189" s="237"/>
      <c r="AO189" s="236"/>
      <c r="AP189" s="236"/>
      <c r="AQ189" s="270"/>
      <c r="AR189" s="289"/>
      <c r="AS189" s="289"/>
      <c r="AT189" s="443"/>
    </row>
    <row r="190" spans="1:46" s="1" customFormat="1" ht="50.1" customHeight="1">
      <c r="A190" s="223" t="s">
        <v>742</v>
      </c>
      <c r="B190" s="224" t="s">
        <v>116</v>
      </c>
      <c r="C190" s="224" t="s">
        <v>117</v>
      </c>
      <c r="D190" s="244" t="s">
        <v>501</v>
      </c>
      <c r="E190" s="244" t="s">
        <v>502</v>
      </c>
      <c r="F190" s="224" t="s">
        <v>386</v>
      </c>
      <c r="G190" s="224" t="s">
        <v>510</v>
      </c>
      <c r="H190" s="239"/>
      <c r="I190" s="239"/>
      <c r="J190" s="239"/>
      <c r="K190" s="241"/>
      <c r="L190" s="227">
        <v>3</v>
      </c>
      <c r="M190" s="227" t="s">
        <v>112</v>
      </c>
      <c r="N190" s="228" t="s">
        <v>120</v>
      </c>
      <c r="O190" s="54" t="str">
        <f t="shared" si="22"/>
        <v>1</v>
      </c>
      <c r="P190" s="54" t="str">
        <f t="shared" si="23"/>
        <v>1</v>
      </c>
      <c r="Q190" s="55">
        <f t="shared" si="24"/>
        <v>1</v>
      </c>
      <c r="R190" s="229"/>
      <c r="S190" s="56">
        <f t="shared" si="64"/>
        <v>0</v>
      </c>
      <c r="T190" s="230"/>
      <c r="U190" s="57">
        <f t="shared" si="65"/>
        <v>0</v>
      </c>
      <c r="V190" s="230"/>
      <c r="W190" s="57">
        <f t="shared" si="66"/>
        <v>0</v>
      </c>
      <c r="X190" s="57">
        <f t="shared" si="28"/>
        <v>0</v>
      </c>
      <c r="Y190" s="57">
        <f t="shared" si="29"/>
        <v>0</v>
      </c>
      <c r="Z190" s="58" t="e">
        <f t="shared" si="30"/>
        <v>#DIV/0!</v>
      </c>
      <c r="AA190" s="142"/>
      <c r="AB190" s="231"/>
      <c r="AC190" s="59"/>
      <c r="AD190" s="57">
        <f t="shared" si="67"/>
        <v>0</v>
      </c>
      <c r="AE190" s="141">
        <f t="shared" si="68"/>
        <v>0</v>
      </c>
      <c r="AF190" s="245"/>
      <c r="AG190" s="233"/>
      <c r="AH190" s="234"/>
      <c r="AI190" s="234"/>
      <c r="AJ190" s="235"/>
      <c r="AK190" s="233"/>
      <c r="AL190" s="235"/>
      <c r="AM190" s="236"/>
      <c r="AN190" s="237"/>
      <c r="AO190" s="236"/>
      <c r="AP190" s="236"/>
      <c r="AQ190" s="270"/>
      <c r="AR190" s="289"/>
      <c r="AS190" s="290"/>
      <c r="AT190" s="443"/>
    </row>
    <row r="191" spans="1:46" s="1" customFormat="1" ht="50.1" customHeight="1">
      <c r="A191" s="223" t="s">
        <v>743</v>
      </c>
      <c r="B191" s="224" t="s">
        <v>116</v>
      </c>
      <c r="C191" s="224" t="s">
        <v>117</v>
      </c>
      <c r="D191" s="244" t="s">
        <v>501</v>
      </c>
      <c r="E191" s="244" t="s">
        <v>502</v>
      </c>
      <c r="F191" s="224" t="s">
        <v>412</v>
      </c>
      <c r="G191" s="224" t="s">
        <v>511</v>
      </c>
      <c r="H191" s="239"/>
      <c r="I191" s="239"/>
      <c r="J191" s="239"/>
      <c r="K191" s="226"/>
      <c r="L191" s="227">
        <v>1</v>
      </c>
      <c r="M191" s="227" t="s">
        <v>112</v>
      </c>
      <c r="N191" s="228" t="s">
        <v>120</v>
      </c>
      <c r="O191" s="54" t="str">
        <f t="shared" si="22"/>
        <v>1</v>
      </c>
      <c r="P191" s="54" t="str">
        <f t="shared" si="23"/>
        <v>1</v>
      </c>
      <c r="Q191" s="55">
        <f t="shared" si="24"/>
        <v>1</v>
      </c>
      <c r="R191" s="229"/>
      <c r="S191" s="56">
        <f t="shared" si="64"/>
        <v>0</v>
      </c>
      <c r="T191" s="230"/>
      <c r="U191" s="57">
        <f t="shared" si="65"/>
        <v>0</v>
      </c>
      <c r="V191" s="230"/>
      <c r="W191" s="57">
        <f t="shared" si="66"/>
        <v>0</v>
      </c>
      <c r="X191" s="57">
        <f t="shared" si="28"/>
        <v>0</v>
      </c>
      <c r="Y191" s="57">
        <f t="shared" si="29"/>
        <v>0</v>
      </c>
      <c r="Z191" s="58" t="e">
        <f t="shared" si="30"/>
        <v>#DIV/0!</v>
      </c>
      <c r="AA191" s="142"/>
      <c r="AB191" s="231"/>
      <c r="AC191" s="59"/>
      <c r="AD191" s="57">
        <f t="shared" si="67"/>
        <v>0</v>
      </c>
      <c r="AE191" s="141">
        <f t="shared" si="68"/>
        <v>0</v>
      </c>
      <c r="AF191" s="245"/>
      <c r="AG191" s="233"/>
      <c r="AH191" s="234"/>
      <c r="AI191" s="234"/>
      <c r="AJ191" s="235"/>
      <c r="AK191" s="233"/>
      <c r="AL191" s="235"/>
      <c r="AM191" s="236"/>
      <c r="AN191" s="250"/>
      <c r="AO191" s="236"/>
      <c r="AP191" s="236"/>
      <c r="AQ191" s="270"/>
      <c r="AR191" s="289"/>
      <c r="AS191" s="289"/>
      <c r="AT191" s="443"/>
    </row>
    <row r="192" spans="1:46" s="1" customFormat="1" ht="50.1" customHeight="1">
      <c r="A192" s="223" t="s">
        <v>744</v>
      </c>
      <c r="B192" s="224" t="s">
        <v>116</v>
      </c>
      <c r="C192" s="224" t="s">
        <v>117</v>
      </c>
      <c r="D192" s="244" t="s">
        <v>501</v>
      </c>
      <c r="E192" s="244" t="s">
        <v>502</v>
      </c>
      <c r="F192" s="224" t="s">
        <v>512</v>
      </c>
      <c r="G192" s="224" t="s">
        <v>513</v>
      </c>
      <c r="H192" s="239"/>
      <c r="I192" s="239"/>
      <c r="J192" s="239"/>
      <c r="K192" s="226"/>
      <c r="L192" s="227">
        <v>1</v>
      </c>
      <c r="M192" s="227" t="s">
        <v>252</v>
      </c>
      <c r="N192" s="228" t="s">
        <v>120</v>
      </c>
      <c r="O192" s="54" t="str">
        <f t="shared" si="22"/>
        <v>1</v>
      </c>
      <c r="P192" s="54" t="str">
        <f t="shared" si="23"/>
        <v>1</v>
      </c>
      <c r="Q192" s="55">
        <f t="shared" si="24"/>
        <v>1</v>
      </c>
      <c r="R192" s="229"/>
      <c r="S192" s="56">
        <f>IF(ISNUMBER(FIND("↑",R192))=TRUE,"↑",IF(ISNUMBER(FIND("↑",#REF!))=TRUE,R192,IF(ISNUMBER(FIND("포함",R192))=TRUE,R192,IFERROR(ROUNDDOWN(R192*$L192*$Q192,-1),0))))</f>
        <v>0</v>
      </c>
      <c r="T192" s="230"/>
      <c r="U192" s="57">
        <f>IF(ISNUMBER(FIND("↑",T192))=TRUE,"↑",IF(ISNUMBER(FIND("↑",#REF!))=TRUE,T192,IF(ISNUMBER(FIND("포함",T192))=TRUE,T192,IFERROR(ROUNDDOWN(T192*$L192*$Q192,-1),0))))</f>
        <v>0</v>
      </c>
      <c r="V192" s="230"/>
      <c r="W192" s="57">
        <f>IF(ISNUMBER(FIND("↑",V192))=TRUE,"↑",IF(ISNUMBER(FIND("↑",#REF!))=TRUE,V192,IF(ISNUMBER(FIND("포함",V192))=TRUE,V192,IFERROR(ROUNDDOWN(V192*$L192*$Q192,-1),0))))</f>
        <v>0</v>
      </c>
      <c r="X192" s="57">
        <f t="shared" si="28"/>
        <v>0</v>
      </c>
      <c r="Y192" s="57">
        <f t="shared" si="29"/>
        <v>0</v>
      </c>
      <c r="Z192" s="58" t="e">
        <f t="shared" si="30"/>
        <v>#DIV/0!</v>
      </c>
      <c r="AA192" s="142"/>
      <c r="AB192" s="231"/>
      <c r="AC192" s="59"/>
      <c r="AD192" s="57">
        <f>IF(ISNUMBER(FIND("↑",R192))=TRUE,"↑",IF(ISNUMBER(FIND("포함",R192))=TRUE,R192,IF(ISNUMBER(FIND("↑",#REF!))=TRUE,"일괄",IFERROR(AVERAGE(R192,T192,V192),0))))</f>
        <v>0</v>
      </c>
      <c r="AE192" s="141">
        <f>IF(ISNUMBER(FIND("↑",R192))=TRUE,"↑",IF(ISNUMBER(FIND("포함",R192))=TRUE,R192,IF(ISNUMBER(FIND("↑",#REF!))=TRUE,IFERROR(ROUNDDOWN(IF(V192="",AVERAGEA(U192,S192),AVERAGEA(S192,U192,W192)),-1),0),IFERROR(ROUNDDOWN(AD192*L192*Q192,-1),0))))</f>
        <v>0</v>
      </c>
      <c r="AF192" s="245"/>
      <c r="AG192" s="233"/>
      <c r="AH192" s="234"/>
      <c r="AI192" s="234"/>
      <c r="AJ192" s="251"/>
      <c r="AK192" s="252"/>
      <c r="AL192" s="252"/>
      <c r="AM192" s="236"/>
      <c r="AN192" s="250"/>
      <c r="AO192" s="236"/>
      <c r="AP192" s="236"/>
      <c r="AQ192" s="270"/>
      <c r="AR192" s="289"/>
      <c r="AS192" s="289"/>
      <c r="AT192" s="444"/>
    </row>
    <row r="193" spans="1:46" s="1" customFormat="1" ht="50.1" customHeight="1">
      <c r="A193" s="223" t="s">
        <v>745</v>
      </c>
      <c r="B193" s="224" t="s">
        <v>116</v>
      </c>
      <c r="C193" s="224" t="s">
        <v>117</v>
      </c>
      <c r="D193" s="244" t="s">
        <v>139</v>
      </c>
      <c r="E193" s="244" t="s">
        <v>149</v>
      </c>
      <c r="F193" s="224" t="s">
        <v>531</v>
      </c>
      <c r="G193" s="224" t="s">
        <v>532</v>
      </c>
      <c r="H193" s="225"/>
      <c r="I193" s="225"/>
      <c r="J193" s="225"/>
      <c r="K193" s="226"/>
      <c r="L193" s="227">
        <v>1</v>
      </c>
      <c r="M193" s="227" t="s">
        <v>112</v>
      </c>
      <c r="N193" s="228" t="s">
        <v>120</v>
      </c>
      <c r="O193" s="54" t="str">
        <f t="shared" ref="O193:O195" si="80">IF(N193="1","1",LEFT(N193,FIND("/",N193)-1))</f>
        <v>1</v>
      </c>
      <c r="P193" s="54" t="str">
        <f t="shared" ref="P193:P195" si="81">IF(N193="1","1",RIGHT(N193,LEN(N193)-FIND("/",N193)))</f>
        <v>1</v>
      </c>
      <c r="Q193" s="55">
        <f t="shared" ref="Q193:Q195" si="82">O193/P193</f>
        <v>1</v>
      </c>
      <c r="R193" s="229"/>
      <c r="S193" s="56">
        <f>IF(ISNUMBER(FIND("↑",R193))=TRUE,"↑",IF(ISNUMBER(FIND("↑",#REF!))=TRUE,R193,IF(ISNUMBER(FIND("포함",R193))=TRUE,R193,IFERROR(ROUNDDOWN(R193*$L193*$Q193,-1),0))))</f>
        <v>0</v>
      </c>
      <c r="T193" s="230"/>
      <c r="U193" s="57">
        <f>IF(ISNUMBER(FIND("↑",T193))=TRUE,"↑",IF(ISNUMBER(FIND("↑",#REF!))=TRUE,T193,IF(ISNUMBER(FIND("포함",T193))=TRUE,T193,IFERROR(ROUNDDOWN(T193*$L193*$Q193,-1),0))))</f>
        <v>0</v>
      </c>
      <c r="V193" s="230"/>
      <c r="W193" s="57">
        <f>IF(ISNUMBER(FIND("↑",V193))=TRUE,"↑",IF(ISNUMBER(FIND("↑",#REF!))=TRUE,V193,IF(ISNUMBER(FIND("포함",V193))=TRUE,V193,IFERROR(ROUNDDOWN(V193*$L193*$Q193,-1),0))))</f>
        <v>0</v>
      </c>
      <c r="X193" s="57">
        <f t="shared" ref="X193:X195" si="83">MAX(R193,T193,V193)</f>
        <v>0</v>
      </c>
      <c r="Y193" s="57">
        <f t="shared" ref="Y193:Y195" si="84">MIN(R193,T193,V193)</f>
        <v>0</v>
      </c>
      <c r="Z193" s="58" t="e">
        <f t="shared" ref="Z193:Z195" si="85">X193/Y193</f>
        <v>#DIV/0!</v>
      </c>
      <c r="AA193" s="142"/>
      <c r="AB193" s="231"/>
      <c r="AC193" s="59"/>
      <c r="AD193" s="57">
        <f>IF(ISNUMBER(FIND("↑",R193))=TRUE,"↑",IF(ISNUMBER(FIND("포함",R193))=TRUE,R193,IF(ISNUMBER(FIND("↑",#REF!))=TRUE,"일괄",IFERROR(AVERAGE(R193,T193,V193),0))))</f>
        <v>0</v>
      </c>
      <c r="AE193" s="141">
        <f>IF(ISNUMBER(FIND("↑",R193))=TRUE,"↑",IF(ISNUMBER(FIND("포함",R193))=TRUE,R193,IF(ISNUMBER(FIND("↑",#REF!))=TRUE,IFERROR(ROUNDDOWN(IF(V193="",AVERAGEA(U193,S193),AVERAGEA(S193,U193,W193)),-1),0),IFERROR(ROUNDDOWN(AD193*L193*Q193,-1),0))))</f>
        <v>0</v>
      </c>
      <c r="AF193" s="245"/>
      <c r="AG193" s="233"/>
      <c r="AH193" s="234"/>
      <c r="AI193" s="234"/>
      <c r="AJ193" s="235"/>
      <c r="AK193" s="233"/>
      <c r="AL193" s="235"/>
      <c r="AM193" s="236"/>
      <c r="AN193" s="237"/>
      <c r="AO193" s="236"/>
      <c r="AP193" s="236"/>
      <c r="AQ193" s="270"/>
      <c r="AR193" s="289"/>
      <c r="AS193" s="289"/>
      <c r="AT193" s="443"/>
    </row>
    <row r="194" spans="1:46" s="1" customFormat="1" ht="50.1" customHeight="1">
      <c r="A194" s="223" t="s">
        <v>746</v>
      </c>
      <c r="B194" s="224" t="s">
        <v>116</v>
      </c>
      <c r="C194" s="224" t="s">
        <v>117</v>
      </c>
      <c r="D194" s="246" t="s">
        <v>139</v>
      </c>
      <c r="E194" s="246" t="s">
        <v>149</v>
      </c>
      <c r="F194" s="224" t="s">
        <v>533</v>
      </c>
      <c r="G194" s="224" t="s">
        <v>534</v>
      </c>
      <c r="H194" s="239"/>
      <c r="I194" s="239"/>
      <c r="J194" s="239"/>
      <c r="K194" s="226"/>
      <c r="L194" s="227">
        <v>1</v>
      </c>
      <c r="M194" s="227" t="s">
        <v>112</v>
      </c>
      <c r="N194" s="228" t="s">
        <v>120</v>
      </c>
      <c r="O194" s="54" t="str">
        <f t="shared" si="80"/>
        <v>1</v>
      </c>
      <c r="P194" s="54" t="str">
        <f t="shared" si="81"/>
        <v>1</v>
      </c>
      <c r="Q194" s="55">
        <f t="shared" si="82"/>
        <v>1</v>
      </c>
      <c r="R194" s="229"/>
      <c r="S194" s="56">
        <f>IF(ISNUMBER(FIND("↑",R194))=TRUE,"↑",IF(ISNUMBER(FIND("↑",#REF!))=TRUE,R194,IF(ISNUMBER(FIND("포함",R194))=TRUE,R194,IFERROR(ROUNDDOWN(R194*$L194*$Q194,-1),0))))</f>
        <v>0</v>
      </c>
      <c r="T194" s="230"/>
      <c r="U194" s="57">
        <f>IF(ISNUMBER(FIND("↑",T194))=TRUE,"↑",IF(ISNUMBER(FIND("↑",#REF!))=TRUE,T194,IF(ISNUMBER(FIND("포함",T194))=TRUE,T194,IFERROR(ROUNDDOWN(T194*$L194*$Q194,-1),0))))</f>
        <v>0</v>
      </c>
      <c r="V194" s="230"/>
      <c r="W194" s="57">
        <f>IF(ISNUMBER(FIND("↑",V194))=TRUE,"↑",IF(ISNUMBER(FIND("↑",#REF!))=TRUE,V194,IF(ISNUMBER(FIND("포함",V194))=TRUE,V194,IFERROR(ROUNDDOWN(V194*$L194*$Q194,-1),0))))</f>
        <v>0</v>
      </c>
      <c r="X194" s="57">
        <f t="shared" si="83"/>
        <v>0</v>
      </c>
      <c r="Y194" s="57">
        <f t="shared" si="84"/>
        <v>0</v>
      </c>
      <c r="Z194" s="58" t="e">
        <f t="shared" si="85"/>
        <v>#DIV/0!</v>
      </c>
      <c r="AA194" s="142"/>
      <c r="AB194" s="231"/>
      <c r="AC194" s="59"/>
      <c r="AD194" s="57">
        <f>IF(ISNUMBER(FIND("↑",R194))=TRUE,"↑",IF(ISNUMBER(FIND("포함",R194))=TRUE,R194,IF(ISNUMBER(FIND("↑",#REF!))=TRUE,"일괄",IFERROR(AVERAGE(R194,T194,V194),0))))</f>
        <v>0</v>
      </c>
      <c r="AE194" s="141">
        <f>IF(ISNUMBER(FIND("↑",R194))=TRUE,"↑",IF(ISNUMBER(FIND("포함",R194))=TRUE,R194,IF(ISNUMBER(FIND("↑",#REF!))=TRUE,IFERROR(ROUNDDOWN(IF(V194="",AVERAGEA(U194,S194),AVERAGEA(S194,U194,W194)),-1),0),IFERROR(ROUNDDOWN(AD194*L194*Q194,-1),0))))</f>
        <v>0</v>
      </c>
      <c r="AF194" s="245"/>
      <c r="AG194" s="233"/>
      <c r="AH194" s="234"/>
      <c r="AI194" s="234"/>
      <c r="AJ194" s="235"/>
      <c r="AK194" s="233"/>
      <c r="AL194" s="235"/>
      <c r="AM194" s="236"/>
      <c r="AN194" s="237"/>
      <c r="AO194" s="236"/>
      <c r="AP194" s="236"/>
      <c r="AQ194" s="270"/>
      <c r="AR194" s="289"/>
      <c r="AS194" s="289"/>
      <c r="AT194" s="443"/>
    </row>
    <row r="195" spans="1:46" s="1" customFormat="1" ht="50.1" customHeight="1">
      <c r="A195" s="223"/>
      <c r="B195" s="224"/>
      <c r="C195" s="224"/>
      <c r="D195" s="246"/>
      <c r="E195" s="246"/>
      <c r="F195" s="224"/>
      <c r="G195" s="224"/>
      <c r="H195" s="239"/>
      <c r="I195" s="239"/>
      <c r="J195" s="239"/>
      <c r="K195" s="226"/>
      <c r="L195" s="227"/>
      <c r="M195" s="227"/>
      <c r="N195" s="228"/>
      <c r="O195" s="54" t="e">
        <f t="shared" si="80"/>
        <v>#VALUE!</v>
      </c>
      <c r="P195" s="54" t="e">
        <f t="shared" si="81"/>
        <v>#VALUE!</v>
      </c>
      <c r="Q195" s="55" t="e">
        <f t="shared" si="82"/>
        <v>#VALUE!</v>
      </c>
      <c r="R195" s="229"/>
      <c r="S195" s="56">
        <f>IF(ISNUMBER(FIND("↑",R195))=TRUE,"↑",IF(ISNUMBER(FIND("↑",#REF!))=TRUE,R195,IF(ISNUMBER(FIND("포함",R195))=TRUE,R195,IFERROR(ROUNDDOWN(R195*$L195*$Q195,-1),0))))</f>
        <v>0</v>
      </c>
      <c r="T195" s="230"/>
      <c r="U195" s="57">
        <f>IF(ISNUMBER(FIND("↑",T195))=TRUE,"↑",IF(ISNUMBER(FIND("↑",#REF!))=TRUE,T195,IF(ISNUMBER(FIND("포함",T195))=TRUE,T195,IFERROR(ROUNDDOWN(T195*$L195*$Q195,-1),0))))</f>
        <v>0</v>
      </c>
      <c r="V195" s="230"/>
      <c r="W195" s="57">
        <f>IF(ISNUMBER(FIND("↑",V195))=TRUE,"↑",IF(ISNUMBER(FIND("↑",#REF!))=TRUE,V195,IF(ISNUMBER(FIND("포함",V195))=TRUE,V195,IFERROR(ROUNDDOWN(V195*$L195*$Q195,-1),0))))</f>
        <v>0</v>
      </c>
      <c r="X195" s="57">
        <f t="shared" si="83"/>
        <v>0</v>
      </c>
      <c r="Y195" s="57">
        <f t="shared" si="84"/>
        <v>0</v>
      </c>
      <c r="Z195" s="58" t="e">
        <f t="shared" si="85"/>
        <v>#DIV/0!</v>
      </c>
      <c r="AA195" s="142"/>
      <c r="AB195" s="231"/>
      <c r="AC195" s="59"/>
      <c r="AD195" s="57">
        <f>IF(ISNUMBER(FIND("↑",R195))=TRUE,"↑",IF(ISNUMBER(FIND("포함",R195))=TRUE,R195,IF(ISNUMBER(FIND("↑",#REF!))=TRUE,"일괄",IFERROR(AVERAGE(R195,T195,V195),0))))</f>
        <v>0</v>
      </c>
      <c r="AE195" s="141">
        <f>IF(ISNUMBER(FIND("↑",R195))=TRUE,"↑",IF(ISNUMBER(FIND("포함",R195))=TRUE,R195,IF(ISNUMBER(FIND("↑",#REF!))=TRUE,IFERROR(ROUNDDOWN(IF(V195="",AVERAGEA(U195,S195),AVERAGEA(S195,U195,W195)),-1),0),IFERROR(ROUNDDOWN(AD195*L195*Q195,-1),0))))</f>
        <v>0</v>
      </c>
      <c r="AF195" s="245"/>
      <c r="AG195" s="247"/>
      <c r="AH195" s="234"/>
      <c r="AI195" s="234"/>
      <c r="AJ195" s="235"/>
      <c r="AK195" s="233"/>
      <c r="AL195" s="235"/>
      <c r="AM195" s="236"/>
      <c r="AN195" s="237"/>
      <c r="AO195" s="236"/>
      <c r="AP195" s="236"/>
      <c r="AQ195" s="270"/>
      <c r="AR195" s="289"/>
      <c r="AS195" s="289"/>
      <c r="AT195" s="238"/>
    </row>
    <row r="196" spans="1:46">
      <c r="A196" s="222"/>
    </row>
    <row r="197" spans="1:46">
      <c r="A197" s="222"/>
    </row>
    <row r="198" spans="1:46">
      <c r="A198" s="222"/>
    </row>
    <row r="199" spans="1:46">
      <c r="A199" s="222"/>
    </row>
    <row r="200" spans="1:46">
      <c r="A200" s="222"/>
    </row>
    <row r="201" spans="1:46">
      <c r="A201" s="222"/>
    </row>
    <row r="202" spans="1:46">
      <c r="A202" s="222"/>
    </row>
    <row r="203" spans="1:46">
      <c r="A203" s="222"/>
    </row>
    <row r="204" spans="1:46">
      <c r="A204" s="222"/>
    </row>
    <row r="205" spans="1:46">
      <c r="A205" s="222"/>
    </row>
    <row r="206" spans="1:46">
      <c r="A206" s="222"/>
    </row>
    <row r="207" spans="1:46">
      <c r="A207" s="222"/>
    </row>
    <row r="208" spans="1:46">
      <c r="A208" s="222"/>
    </row>
    <row r="209" spans="1:1">
      <c r="A209" s="222"/>
    </row>
    <row r="210" spans="1:1">
      <c r="A210" s="222"/>
    </row>
    <row r="211" spans="1:1">
      <c r="A211" s="222"/>
    </row>
    <row r="212" spans="1:1">
      <c r="A212" s="222"/>
    </row>
  </sheetData>
  <sheetProtection formatCells="0" formatColumns="0" formatRows="0" insertColumns="0" insertRows="0" insertHyperlinks="0" deleteColumns="0" deleteRows="0" sort="0" autoFilter="0" pivotTables="0"/>
  <autoFilter ref="A4:AT195" xr:uid="{00000000-0009-0000-0000-000006000000}"/>
  <phoneticPr fontId="63" type="noConversion"/>
  <conditionalFormatting sqref="Z5:Z1048576">
    <cfRule type="cellIs" dxfId="5" priority="6" operator="greaterThan">
      <formula>1.1</formula>
    </cfRule>
  </conditionalFormatting>
  <conditionalFormatting sqref="AD1:AF1048576">
    <cfRule type="expression" dxfId="4" priority="1">
      <formula>COUNTIF($AF1,"*총합*")</formula>
    </cfRule>
    <cfRule type="expression" dxfId="3" priority="2">
      <formula>COUNTIF($AF1,"*요약*")</formula>
    </cfRule>
    <cfRule type="expression" dxfId="2" priority="3">
      <formula>COUNTIF($AF1,"*합계*")</formula>
    </cfRule>
  </conditionalFormatting>
  <conditionalFormatting sqref="AR1:AS1048576">
    <cfRule type="expression" dxfId="1" priority="4">
      <formula>COUNTIF($AS1,"*협의*")</formula>
    </cfRule>
    <cfRule type="expression" dxfId="0" priority="5">
      <formula>COUNTIF($AS1,"*수용*")</formula>
    </cfRule>
  </conditionalFormatting>
  <printOptions horizontalCentered="1"/>
  <pageMargins left="0.15748031496062992" right="0.19685039370078741" top="0.19685039370078741" bottom="0.19685039370078741" header="0.39370078740157483" footer="0.11811023622047245"/>
  <pageSetup paperSize="9" scale="69" fitToHeight="0" orientation="landscape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전제 및 복제할 수 없으며, 이를 위반할 시에는 당사 사규 및 관련 법규에 의해 제지를 받을 수 있습니다.</oddFooter>
  </headerFooter>
  <rowBreaks count="1" manualBreakCount="1">
    <brk id="69" max="45" man="1"/>
  </rowBreaks>
  <colBreaks count="1" manualBreakCount="1">
    <brk id="38" max="16383" man="1"/>
  </colBreaks>
  <ignoredErrors>
    <ignoredError sqref="A2" unlockedFormula="1"/>
  </ignoredErrors>
  <legacyDrawing r:id="rId2"/>
</worksheet>
</file>

<file path=docMetadata/LabelInfo.xml><?xml version="1.0" encoding="utf-8"?>
<clbl:labelList xmlns:clbl="http://schemas.microsoft.com/office/2020/mipLabelMetadata">
  <clbl:label id="{5fcb0def-a698-40ce-a73a-ea61130c13c6}" enabled="0" method="" siteId="{5fcb0def-a698-40ce-a73a-ea61130c13c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10</vt:i4>
      </vt:variant>
    </vt:vector>
  </HeadingPairs>
  <TitlesOfParts>
    <vt:vector size="17" baseType="lpstr">
      <vt:lpstr>총괄</vt:lpstr>
      <vt:lpstr>개인별총괄</vt:lpstr>
      <vt:lpstr>(개인별 총괄)</vt:lpstr>
      <vt:lpstr>(소유자물건별)</vt:lpstr>
      <vt:lpstr>토지</vt:lpstr>
      <vt:lpstr>지하사용권</vt:lpstr>
      <vt:lpstr>지장물</vt:lpstr>
      <vt:lpstr>지장물!Consolidate_Area</vt:lpstr>
      <vt:lpstr>지하사용권!Consolidate_Area</vt:lpstr>
      <vt:lpstr>토지!Consolidate_Area</vt:lpstr>
      <vt:lpstr>개인별총괄!Print_Area</vt:lpstr>
      <vt:lpstr>지장물!Print_Area</vt:lpstr>
      <vt:lpstr>지하사용권!Print_Area</vt:lpstr>
      <vt:lpstr>토지!Print_Area</vt:lpstr>
      <vt:lpstr>지장물!Print_Titles</vt:lpstr>
      <vt:lpstr>지하사용권!Print_Titles</vt:lpstr>
      <vt:lpstr>토지!Print_Titles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revision>46</cp:revision>
  <cp:lastPrinted>2020-05-13T01:31:36Z</cp:lastPrinted>
  <dcterms:created xsi:type="dcterms:W3CDTF">2012-10-11T04:07:28Z</dcterms:created>
  <dcterms:modified xsi:type="dcterms:W3CDTF">2026-06-09T10:44:27Z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MSIP_Label_b3f914a6-c39c-4dca-a0cf-8a9e676d0735_SiteId">
    <vt:lpwstr>5fcb0def-a698-40ce-a73a-ea61130c13c6</vt:lpwstr>
  </property>
  <property fmtid="{D5CDD505-2E9C-101B-9397-08002B2CF9AE}" pid="5" name="MSIP_Label_b3f914a6-c39c-4dca-a0cf-8a9e676d0735_SetDate">
    <vt:lpwstr>2026-03-26T06:18:30Z</vt:lpwstr>
  </property>
  <property fmtid="{D5CDD505-2E9C-101B-9397-08002B2CF9AE}" pid="6" name="MSIP_Label_b3f914a6-c39c-4dca-a0cf-8a9e676d0735_Name">
    <vt:lpwstr>RESTRICTED-01</vt:lpwstr>
  </property>
  <property fmtid="{D5CDD505-2E9C-101B-9397-08002B2CF9AE}" pid="7" name="MSIP_Label_b3f914a6-c39c-4dca-a0cf-8a9e676d0735_Method">
    <vt:lpwstr>Privileged</vt:lpwstr>
  </property>
  <property fmtid="{D5CDD505-2E9C-101B-9397-08002B2CF9AE}" pid="8" name="MSIP_Label_b3f914a6-c39c-4dca-a0cf-8a9e676d0735_Enabled">
    <vt:lpwstr>true</vt:lpwstr>
  </property>
  <property fmtid="{D5CDD505-2E9C-101B-9397-08002B2CF9AE}" pid="9" name="MSIP_Label_b3f914a6-c39c-4dca-a0cf-8a9e676d0735_ContentBits">
    <vt:lpwstr>8</vt:lpwstr>
  </property>
</Properties>
</file>