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551F49D-4206-489E-AD33-F13245AAF0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장회관동 207호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7" i="2" l="1"/>
  <c r="AA7" i="2" l="1"/>
  <c r="L7" i="2"/>
  <c r="K7" i="2"/>
  <c r="N7" i="2" l="1"/>
  <c r="V7" i="2"/>
  <c r="M7" i="2"/>
  <c r="O7" i="2" s="1"/>
  <c r="U7" i="2"/>
  <c r="W7" i="2" s="1"/>
  <c r="P7" i="2" l="1"/>
</calcChain>
</file>

<file path=xl/sharedStrings.xml><?xml version="1.0" encoding="utf-8"?>
<sst xmlns="http://schemas.openxmlformats.org/spreadsheetml/2006/main" count="75" uniqueCount="57">
  <si>
    <t>시설명</t>
    <phoneticPr fontId="2" type="noConversion"/>
  </si>
  <si>
    <t>구분</t>
    <phoneticPr fontId="2" type="noConversion"/>
  </si>
  <si>
    <t>부지</t>
    <phoneticPr fontId="2" type="noConversion"/>
  </si>
  <si>
    <t>건물</t>
    <phoneticPr fontId="2" type="noConversion"/>
  </si>
  <si>
    <t>부지사용료</t>
    <phoneticPr fontId="2" type="noConversion"/>
  </si>
  <si>
    <t>건물사용료</t>
    <phoneticPr fontId="2" type="noConversion"/>
  </si>
  <si>
    <t>재산가격</t>
    <phoneticPr fontId="2" type="noConversion"/>
  </si>
  <si>
    <t>소계</t>
    <phoneticPr fontId="2" type="noConversion"/>
  </si>
  <si>
    <t>전용</t>
    <phoneticPr fontId="2" type="noConversion"/>
  </si>
  <si>
    <t>공용</t>
    <phoneticPr fontId="2" type="noConversion"/>
  </si>
  <si>
    <t>시설사용료</t>
    <phoneticPr fontId="2" type="noConversion"/>
  </si>
  <si>
    <t>시설사용료
증가율</t>
  </si>
  <si>
    <t>시설사용료</t>
  </si>
  <si>
    <t/>
  </si>
  <si>
    <t>* '23년 개별공시지가:</t>
    <phoneticPr fontId="2" type="noConversion"/>
  </si>
  <si>
    <t>* '23년 시가표준액:</t>
    <phoneticPr fontId="2" type="noConversion"/>
  </si>
  <si>
    <t>2023년(1차년도(갱신),사용기간: `23. 10. 1.~`24. 9. 30.)</t>
    <phoneticPr fontId="2" type="noConversion"/>
  </si>
  <si>
    <t>전년도(2024년)</t>
    <phoneticPr fontId="2" type="noConversion"/>
  </si>
  <si>
    <t>1. 부지사용료, 건물사용료, 재산가격 : 공유재산 및 물품관리법 제22조, 동법시행령 제14조 및 부산광역시 공유재산 및 물품관리 조례 제22조</t>
    <phoneticPr fontId="2" type="noConversion"/>
  </si>
  <si>
    <t>시설사용료
(20%가산금액)</t>
    <phoneticPr fontId="2" type="noConversion"/>
  </si>
  <si>
    <t>변상금 산출 상세내역</t>
    <phoneticPr fontId="2" type="noConversion"/>
  </si>
  <si>
    <t>ㅁ '26년 1월 6일</t>
    <phoneticPr fontId="2" type="noConversion"/>
  </si>
  <si>
    <t>시장회관동 207호</t>
    <phoneticPr fontId="2" type="noConversion"/>
  </si>
  <si>
    <t>* '20년 개별공시지가:</t>
  </si>
  <si>
    <t>* '21년 시가표준액:</t>
  </si>
  <si>
    <t>* '24년 개별공시지가:</t>
  </si>
  <si>
    <t>* '24년 시가표준액:</t>
  </si>
  <si>
    <t>2025년(변상금 부과기간: `25. 12. 10.~`25. 12. 31.)</t>
    <phoneticPr fontId="2" type="noConversion"/>
  </si>
  <si>
    <t>2021년(5차년도,사용기간:`2021. 2. 20.~`2022. 2. 19.)</t>
    <phoneticPr fontId="2" type="noConversion"/>
  </si>
  <si>
    <t>사용면적(개정조례 적용)</t>
    <phoneticPr fontId="2" type="noConversion"/>
  </si>
  <si>
    <t>-</t>
    <phoneticPr fontId="2" type="noConversion"/>
  </si>
  <si>
    <t>구분</t>
  </si>
  <si>
    <t>부지</t>
  </si>
  <si>
    <t>건물</t>
  </si>
  <si>
    <t>소계</t>
  </si>
  <si>
    <t>2. 부지사용료('21년) : 부지면적 * '20년 개별공시지가 * 층별요율 * 사용료율 ( 12,817,871원 = 852.63㎡ * 902,000원 * 1/3 * 0.05 )</t>
    <phoneticPr fontId="2" type="noConversion"/>
  </si>
  <si>
    <t xml:space="preserve">3. 건물사용료('21년) : 건물면적 * '21년 시가표준액 * 사용료율 ( 14,319,984원 = 338.27㎡ * 846,660원 * 0.05)   </t>
    <phoneticPr fontId="2" type="noConversion"/>
  </si>
  <si>
    <t>4. '21년 재산가격 : (부지사용료 + 건물사용료) ( 27,137,855원 = 12,817,871원 + 14,319,984원 )</t>
    <phoneticPr fontId="2" type="noConversion"/>
  </si>
  <si>
    <t xml:space="preserve">    ( ※ 재산가격 산정기준 : `20년 개별공시지가(▷ 적용기간: `20년하반기~`21년상반기), `21년 시가표준액(▷적용기간: `21년 상·하반기))</t>
    <phoneticPr fontId="2" type="noConversion"/>
  </si>
  <si>
    <t>5. '17년 입찰로 결정된 사용료: 13,804,720원</t>
    <phoneticPr fontId="2" type="noConversion"/>
  </si>
  <si>
    <t>▷ '17년 재산가격: 23,007,892원</t>
    <phoneticPr fontId="2" type="noConversion"/>
  </si>
  <si>
    <t>6. '21년 시설사용료: 16,282,690원</t>
    <phoneticPr fontId="2" type="noConversion"/>
  </si>
  <si>
    <t>7. (갱신)부지사용료('25년): 부지면적 * '24년 개별공시지가 * 사용료율 ( 7,312,993원 = 150.83㎡ * 969,700원 * 0.05 )</t>
    <phoneticPr fontId="2" type="noConversion"/>
  </si>
  <si>
    <t xml:space="preserve">8. (갱신)건물사용료('25년): 건물면적 * '25년 시가표준액 * 사용료율 ( 12,811,370원 = 317.90㎡ * 806,000원 * 0.05 )   </t>
    <phoneticPr fontId="2" type="noConversion"/>
  </si>
  <si>
    <t>9. (갱신)'25년 재산가격: (부지사용료 + 건물사용료) ( 20,124,363원 = 7,312,993원 + 12,811,370원 )</t>
    <phoneticPr fontId="2" type="noConversion"/>
  </si>
  <si>
    <t>10. (갱신)'25년 시설사용료: 공유재산 및 물품관리법 시행령 제31조의2에 따라 ①과 ② 중 큰 금액</t>
    <phoneticPr fontId="2" type="noConversion"/>
  </si>
  <si>
    <t xml:space="preserve">    ① 입찰 2차연도 이후의 시설사용료 = 입찰로 결정된 첫째연도의 대부료 * 해당연도의 재산가격 / 입찰당시의 재산가격</t>
    <phoneticPr fontId="2" type="noConversion"/>
  </si>
  <si>
    <t xml:space="preserve">      ( 12,074,600원(원단위절사) = 13,804,720원 * 20,124,363원 / 23,007,892원 )</t>
    <phoneticPr fontId="2" type="noConversion"/>
  </si>
  <si>
    <t xml:space="preserve">    ② 갱신하는 경우 시설사용료 = 갱신하기 직전연도의 연간 대부료 * 해당연도의 재산가격 / 갱신하기 직전연도의 재산가격</t>
    <phoneticPr fontId="2" type="noConversion"/>
  </si>
  <si>
    <t xml:space="preserve">      ( 12,074,600원(원단위절사) = 16,282,695원 * 20,124,363원 / 27,137,855원 )</t>
    <phoneticPr fontId="2" type="noConversion"/>
  </si>
  <si>
    <t xml:space="preserve">11. 증가율 : ( `25년 시설사용료 - `24년 시설사용료 ) / `24년 시설사용료 , ( -0.97% =  ( 12,074,602원 - 12,192,663원) / 12,192,663원 )   </t>
    <phoneticPr fontId="2" type="noConversion"/>
  </si>
  <si>
    <t>12. 조정액 : 공유재산 및 물품관리법 제33조, 동법시행령 제34조, 부산광역시 공유재산 및 물품관리 조례 제14조(준용규정) 및 제25조(대부료의 조정)</t>
    <phoneticPr fontId="2" type="noConversion"/>
  </si>
  <si>
    <t xml:space="preserve">                전년도의 연간 대부료보다 100분의 5 이상 증가하지 않았으므로 2025년 산출된 시설사용료 조정하지 않고 산출된 금액 그대로 반영</t>
    <phoneticPr fontId="2" type="noConversion"/>
  </si>
  <si>
    <t>2025년(갱신4차년도, 사용기간: `25. 2. 20.~`26. 2. 19.)</t>
    <phoneticPr fontId="2" type="noConversion"/>
  </si>
  <si>
    <t>13. `25년 시설사용료(변상금 부과기준) : 12,074,600원</t>
    <phoneticPr fontId="2" type="noConversion"/>
  </si>
  <si>
    <t>14. 변상금 부과기준 금액 : 833,640원(원단위절사)</t>
    <phoneticPr fontId="2" type="noConversion"/>
  </si>
  <si>
    <t>현년도(2025년)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</si>
</sst>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_-* #,##0_-;\-* #,##0_-;_-* &quot;-&quot;??_-;_-@_-"/>
    <numFmt numFmtId="178" formatCode="#,##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20BBE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00CC"/>
      </left>
      <right style="thick">
        <color rgb="FF0000CC"/>
      </right>
      <top style="thick">
        <color rgb="FF0000CC"/>
      </top>
      <bottom style="hair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/>
      <diagonal/>
    </border>
    <border>
      <left style="thick">
        <color rgb="FF0000CC"/>
      </left>
      <right style="thick">
        <color rgb="FF0000CC"/>
      </right>
      <top/>
      <bottom/>
      <diagonal/>
    </border>
    <border>
      <left style="thick">
        <color rgb="FF0000CC"/>
      </left>
      <right style="thick">
        <color rgb="FF0000CC"/>
      </right>
      <top/>
      <bottom style="thick">
        <color rgb="FF0000CC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ck">
        <color rgb="FF0000CC"/>
      </left>
      <right style="thick">
        <color rgb="FF0000CC"/>
      </right>
      <top style="hair">
        <color auto="1"/>
      </top>
      <bottom style="hair">
        <color auto="1"/>
      </bottom>
      <diagonal/>
    </border>
    <border>
      <left style="thick">
        <color rgb="FF0000CC"/>
      </left>
      <right style="thick">
        <color rgb="FF0000CC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41" fontId="3" fillId="3" borderId="0" xfId="1" applyNumberFormat="1" applyFont="1" applyFill="1">
      <alignment vertical="center"/>
    </xf>
    <xf numFmtId="41" fontId="4" fillId="0" borderId="2" xfId="1" applyFont="1" applyBorder="1" applyAlignment="1">
      <alignment horizontal="right" vertical="center"/>
    </xf>
    <xf numFmtId="41" fontId="5" fillId="0" borderId="6" xfId="1" applyFont="1" applyBorder="1" applyAlignment="1">
      <alignment horizontal="right" vertical="center"/>
    </xf>
    <xf numFmtId="41" fontId="4" fillId="3" borderId="0" xfId="1" applyNumberFormat="1" applyFont="1" applyFill="1">
      <alignment vertical="center"/>
    </xf>
    <xf numFmtId="41" fontId="9" fillId="0" borderId="0" xfId="1" applyFont="1">
      <alignment vertical="center"/>
    </xf>
    <xf numFmtId="176" fontId="8" fillId="0" borderId="0" xfId="1" applyNumberFormat="1" applyFont="1">
      <alignment vertical="center"/>
    </xf>
    <xf numFmtId="41" fontId="8" fillId="2" borderId="0" xfId="1" applyFont="1" applyFill="1">
      <alignment vertical="center"/>
    </xf>
    <xf numFmtId="41" fontId="8" fillId="2" borderId="0" xfId="1" applyNumberFormat="1" applyFont="1" applyFill="1">
      <alignment vertical="center"/>
    </xf>
    <xf numFmtId="41" fontId="10" fillId="0" borderId="9" xfId="1" applyFont="1" applyBorder="1" applyAlignment="1">
      <alignment horizontal="right" vertical="center"/>
    </xf>
    <xf numFmtId="41" fontId="10" fillId="0" borderId="2" xfId="1" applyFont="1" applyBorder="1" applyAlignment="1">
      <alignment horizontal="right" vertical="center"/>
    </xf>
    <xf numFmtId="41" fontId="10" fillId="0" borderId="14" xfId="1" applyFont="1" applyBorder="1" applyAlignment="1">
      <alignment horizontal="right" vertical="center"/>
    </xf>
    <xf numFmtId="176" fontId="13" fillId="0" borderId="0" xfId="1" applyNumberFormat="1" applyFont="1">
      <alignment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41" fontId="13" fillId="0" borderId="0" xfId="1" applyFont="1">
      <alignment vertical="center"/>
    </xf>
    <xf numFmtId="176" fontId="3" fillId="0" borderId="0" xfId="1" applyNumberFormat="1" applyFont="1">
      <alignment vertical="center"/>
    </xf>
    <xf numFmtId="41" fontId="4" fillId="0" borderId="9" xfId="1" quotePrefix="1" applyFont="1" applyBorder="1" applyAlignment="1">
      <alignment horizontal="right" vertical="center"/>
    </xf>
    <xf numFmtId="41" fontId="0" fillId="0" borderId="0" xfId="1" applyFont="1">
      <alignment vertical="center"/>
    </xf>
    <xf numFmtId="176" fontId="14" fillId="0" borderId="0" xfId="1" applyNumberFormat="1" applyFont="1">
      <alignment vertical="center"/>
    </xf>
    <xf numFmtId="41" fontId="18" fillId="0" borderId="0" xfId="1" applyFont="1">
      <alignment vertical="center"/>
    </xf>
    <xf numFmtId="41" fontId="13" fillId="0" borderId="0" xfId="1" applyFont="1" applyFill="1">
      <alignment vertical="center"/>
    </xf>
    <xf numFmtId="41" fontId="3" fillId="0" borderId="0" xfId="1" applyFont="1" applyFill="1" applyBorder="1">
      <alignment vertical="center"/>
    </xf>
    <xf numFmtId="41" fontId="3" fillId="0" borderId="0" xfId="1" applyNumberFormat="1" applyFont="1" applyFill="1" applyBorder="1">
      <alignment vertical="center"/>
    </xf>
    <xf numFmtId="176" fontId="20" fillId="0" borderId="0" xfId="1" applyNumberFormat="1" applyFont="1">
      <alignment vertical="center"/>
    </xf>
    <xf numFmtId="41" fontId="3" fillId="3" borderId="0" xfId="1" applyFont="1" applyFill="1">
      <alignment vertical="center"/>
    </xf>
    <xf numFmtId="176" fontId="0" fillId="0" borderId="0" xfId="1" applyNumberFormat="1" applyFont="1">
      <alignment vertical="center"/>
    </xf>
    <xf numFmtId="41" fontId="12" fillId="0" borderId="0" xfId="1" applyFont="1" applyAlignment="1">
      <alignment horizontal="left" vertical="center"/>
    </xf>
    <xf numFmtId="177" fontId="11" fillId="0" borderId="16" xfId="1" applyNumberFormat="1" applyFont="1" applyBorder="1" applyAlignment="1">
      <alignment horizontal="right" vertical="center"/>
    </xf>
    <xf numFmtId="41" fontId="3" fillId="0" borderId="0" xfId="1" applyFont="1" applyBorder="1">
      <alignment vertical="center"/>
    </xf>
    <xf numFmtId="41" fontId="21" fillId="0" borderId="0" xfId="1" applyFont="1">
      <alignment vertical="center"/>
    </xf>
    <xf numFmtId="41" fontId="8" fillId="0" borderId="0" xfId="1" applyFont="1" applyAlignment="1">
      <alignment vertical="center"/>
    </xf>
    <xf numFmtId="41" fontId="8" fillId="0" borderId="0" xfId="1" applyFont="1" applyBorder="1" applyAlignment="1">
      <alignment vertical="center"/>
    </xf>
    <xf numFmtId="41" fontId="4" fillId="0" borderId="39" xfId="1" applyFont="1" applyBorder="1" applyAlignment="1">
      <alignment horizontal="right" vertical="center"/>
    </xf>
    <xf numFmtId="41" fontId="4" fillId="0" borderId="37" xfId="1" applyFont="1" applyBorder="1" applyAlignment="1">
      <alignment horizontal="right" vertical="center"/>
    </xf>
    <xf numFmtId="41" fontId="5" fillId="0" borderId="40" xfId="1" applyFont="1" applyBorder="1" applyAlignment="1">
      <alignment horizontal="right" vertical="center"/>
    </xf>
    <xf numFmtId="41" fontId="10" fillId="0" borderId="17" xfId="1" applyFont="1" applyBorder="1" applyAlignment="1" applyProtection="1">
      <alignment horizontal="right" vertical="center"/>
      <protection locked="0"/>
    </xf>
    <xf numFmtId="41" fontId="10" fillId="0" borderId="17" xfId="1" applyFont="1" applyBorder="1" applyProtection="1">
      <alignment vertical="center"/>
      <protection locked="0"/>
    </xf>
    <xf numFmtId="41" fontId="10" fillId="0" borderId="16" xfId="1" applyFont="1" applyBorder="1" applyProtection="1">
      <alignment vertical="center"/>
      <protection locked="0"/>
    </xf>
    <xf numFmtId="176" fontId="4" fillId="0" borderId="0" xfId="1" applyNumberFormat="1" applyFont="1" applyBorder="1" applyProtection="1">
      <alignment vertical="center"/>
      <protection locked="0"/>
    </xf>
    <xf numFmtId="176" fontId="4" fillId="0" borderId="2" xfId="1" applyNumberFormat="1" applyFont="1" applyBorder="1" applyProtection="1">
      <alignment vertical="center"/>
      <protection locked="0"/>
    </xf>
    <xf numFmtId="176" fontId="6" fillId="3" borderId="18" xfId="1" applyNumberFormat="1" applyFont="1" applyFill="1" applyBorder="1" applyAlignment="1" applyProtection="1">
      <alignment horizontal="right" vertical="center" wrapText="1"/>
      <protection locked="0"/>
    </xf>
    <xf numFmtId="176" fontId="4" fillId="0" borderId="36" xfId="1" applyNumberFormat="1" applyFont="1" applyBorder="1" applyProtection="1">
      <alignment vertical="center"/>
      <protection locked="0"/>
    </xf>
    <xf numFmtId="176" fontId="4" fillId="0" borderId="37" xfId="1" applyNumberFormat="1" applyFont="1" applyBorder="1" applyProtection="1">
      <alignment vertical="center"/>
      <protection locked="0"/>
    </xf>
    <xf numFmtId="176" fontId="6" fillId="3" borderId="38" xfId="1" applyNumberFormat="1" applyFont="1" applyFill="1" applyBorder="1" applyAlignment="1" applyProtection="1">
      <alignment horizontal="right" vertical="center" wrapText="1"/>
      <protection locked="0"/>
    </xf>
    <xf numFmtId="41" fontId="8" fillId="2" borderId="0" xfId="1" applyFont="1" applyFill="1" applyBorder="1" applyProtection="1">
      <alignment vertical="center"/>
      <protection locked="0"/>
    </xf>
    <xf numFmtId="41" fontId="4" fillId="3" borderId="0" xfId="1" applyFont="1" applyFill="1" applyBorder="1" applyProtection="1">
      <alignment vertical="center"/>
      <protection locked="0"/>
    </xf>
    <xf numFmtId="41" fontId="3" fillId="3" borderId="0" xfId="1" applyFont="1" applyFill="1" applyBorder="1" applyProtection="1">
      <alignment vertical="center"/>
      <protection locked="0"/>
    </xf>
    <xf numFmtId="41" fontId="5" fillId="0" borderId="0" xfId="1" applyFont="1" applyBorder="1" applyAlignment="1">
      <alignment horizontal="right" vertical="center"/>
    </xf>
    <xf numFmtId="41" fontId="5" fillId="0" borderId="36" xfId="1" applyFont="1" applyBorder="1" applyAlignment="1">
      <alignment horizontal="right" vertical="center"/>
    </xf>
    <xf numFmtId="41" fontId="10" fillId="0" borderId="45" xfId="1" applyFont="1" applyBorder="1" applyAlignment="1" applyProtection="1">
      <alignment horizontal="right" vertical="center"/>
      <protection locked="0"/>
    </xf>
    <xf numFmtId="41" fontId="10" fillId="0" borderId="14" xfId="1" applyFont="1" applyBorder="1" applyAlignment="1" applyProtection="1">
      <alignment horizontal="right" vertical="center"/>
      <protection locked="0"/>
    </xf>
    <xf numFmtId="41" fontId="4" fillId="0" borderId="9" xfId="1" quotePrefix="1" applyFont="1" applyBorder="1" applyAlignment="1" applyProtection="1">
      <alignment horizontal="right" vertical="center"/>
      <protection locked="0"/>
    </xf>
    <xf numFmtId="41" fontId="4" fillId="0" borderId="2" xfId="1" applyFont="1" applyBorder="1" applyAlignment="1" applyProtection="1">
      <alignment horizontal="right" vertical="center"/>
      <protection locked="0"/>
    </xf>
    <xf numFmtId="41" fontId="4" fillId="0" borderId="39" xfId="1" applyFont="1" applyBorder="1" applyAlignment="1" applyProtection="1">
      <alignment horizontal="right" vertical="center"/>
      <protection locked="0"/>
    </xf>
    <xf numFmtId="41" fontId="4" fillId="0" borderId="37" xfId="1" applyFont="1" applyBorder="1" applyAlignment="1" applyProtection="1">
      <alignment horizontal="right" vertical="center"/>
      <protection locked="0"/>
    </xf>
    <xf numFmtId="41" fontId="3" fillId="0" borderId="0" xfId="1" applyFont="1" applyBorder="1" applyProtection="1">
      <alignment vertical="center"/>
      <protection locked="0"/>
    </xf>
    <xf numFmtId="177" fontId="11" fillId="0" borderId="17" xfId="1" applyNumberFormat="1" applyFont="1" applyBorder="1" applyAlignment="1">
      <alignment horizontal="right" vertical="center"/>
    </xf>
    <xf numFmtId="177" fontId="11" fillId="0" borderId="47" xfId="1" applyNumberFormat="1" applyFont="1" applyBorder="1" applyAlignment="1">
      <alignment horizontal="right" vertical="center"/>
    </xf>
    <xf numFmtId="41" fontId="5" fillId="0" borderId="48" xfId="1" applyFont="1" applyBorder="1" applyAlignment="1">
      <alignment horizontal="right" vertical="center"/>
    </xf>
    <xf numFmtId="41" fontId="5" fillId="0" borderId="49" xfId="1" applyFont="1" applyBorder="1" applyAlignment="1">
      <alignment horizontal="right" vertical="center"/>
    </xf>
    <xf numFmtId="41" fontId="14" fillId="0" borderId="50" xfId="1" applyFont="1" applyBorder="1" applyAlignment="1">
      <alignment horizontal="center" vertical="center"/>
    </xf>
    <xf numFmtId="41" fontId="14" fillId="0" borderId="51" xfId="1" applyFont="1" applyBorder="1" applyAlignment="1">
      <alignment horizontal="left" vertical="center"/>
    </xf>
    <xf numFmtId="10" fontId="10" fillId="0" borderId="19" xfId="2" applyNumberFormat="1" applyFont="1" applyBorder="1" applyAlignment="1">
      <alignment horizontal="right" vertical="center"/>
    </xf>
    <xf numFmtId="41" fontId="8" fillId="0" borderId="0" xfId="1" applyFont="1" applyProtection="1">
      <alignment vertical="center"/>
      <protection locked="0"/>
    </xf>
    <xf numFmtId="41" fontId="3" fillId="0" borderId="0" xfId="1" applyFont="1" applyProtection="1">
      <alignment vertical="center"/>
      <protection locked="0"/>
    </xf>
    <xf numFmtId="41" fontId="22" fillId="0" borderId="0" xfId="1" applyFont="1">
      <alignment vertical="center"/>
    </xf>
    <xf numFmtId="41" fontId="10" fillId="0" borderId="52" xfId="1" applyNumberFormat="1" applyFont="1" applyBorder="1" applyAlignment="1">
      <alignment vertical="center"/>
    </xf>
    <xf numFmtId="41" fontId="10" fillId="0" borderId="0" xfId="1" applyNumberFormat="1" applyFont="1" applyBorder="1" applyAlignment="1">
      <alignment vertical="center"/>
    </xf>
    <xf numFmtId="41" fontId="10" fillId="0" borderId="53" xfId="1" applyNumberFormat="1" applyFont="1" applyBorder="1" applyAlignment="1">
      <alignment vertical="center"/>
    </xf>
    <xf numFmtId="41" fontId="10" fillId="4" borderId="46" xfId="1" applyFont="1" applyFill="1" applyBorder="1" applyAlignment="1" applyProtection="1">
      <alignment horizontal="center" vertical="center"/>
      <protection locked="0"/>
    </xf>
    <xf numFmtId="41" fontId="10" fillId="0" borderId="23" xfId="1" applyFont="1" applyBorder="1" applyAlignment="1">
      <alignment horizontal="left" vertical="center" wrapText="1"/>
    </xf>
    <xf numFmtId="176" fontId="10" fillId="0" borderId="58" xfId="1" applyNumberFormat="1" applyFont="1" applyBorder="1">
      <alignment vertical="center"/>
    </xf>
    <xf numFmtId="41" fontId="10" fillId="0" borderId="4" xfId="1" applyFont="1" applyBorder="1" applyAlignment="1">
      <alignment horizontal="left" vertical="center"/>
    </xf>
    <xf numFmtId="49" fontId="10" fillId="0" borderId="1" xfId="1" applyNumberFormat="1" applyFont="1" applyBorder="1" applyAlignment="1">
      <alignment horizontal="center" vertical="center"/>
    </xf>
    <xf numFmtId="176" fontId="10" fillId="0" borderId="5" xfId="1" applyNumberFormat="1" applyFont="1" applyBorder="1">
      <alignment vertical="center"/>
    </xf>
    <xf numFmtId="41" fontId="8" fillId="3" borderId="0" xfId="1" applyNumberFormat="1" applyFont="1" applyFill="1">
      <alignment vertical="center"/>
    </xf>
    <xf numFmtId="41" fontId="10" fillId="0" borderId="61" xfId="1" applyFont="1" applyBorder="1" applyAlignment="1" applyProtection="1">
      <alignment horizontal="right" vertical="center"/>
      <protection locked="0"/>
    </xf>
    <xf numFmtId="41" fontId="10" fillId="0" borderId="64" xfId="1" applyFont="1" applyBorder="1" applyAlignment="1">
      <alignment horizontal="right" vertical="center"/>
    </xf>
    <xf numFmtId="178" fontId="10" fillId="0" borderId="21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41" fontId="10" fillId="0" borderId="4" xfId="1" applyFont="1" applyBorder="1" applyAlignment="1">
      <alignment horizontal="right" vertical="center"/>
    </xf>
    <xf numFmtId="41" fontId="10" fillId="0" borderId="33" xfId="1" applyFont="1" applyBorder="1" applyAlignment="1">
      <alignment horizontal="right" vertical="center"/>
    </xf>
    <xf numFmtId="176" fontId="14" fillId="0" borderId="1" xfId="1" applyNumberFormat="1" applyFont="1" applyBorder="1">
      <alignment vertical="center"/>
    </xf>
    <xf numFmtId="176" fontId="23" fillId="3" borderId="5" xfId="1" applyNumberFormat="1" applyFont="1" applyFill="1" applyBorder="1" applyAlignment="1">
      <alignment vertical="center" wrapText="1"/>
    </xf>
    <xf numFmtId="176" fontId="14" fillId="0" borderId="34" xfId="1" applyNumberFormat="1" applyFont="1" applyBorder="1">
      <alignment vertical="center"/>
    </xf>
    <xf numFmtId="176" fontId="23" fillId="3" borderId="35" xfId="1" applyNumberFormat="1" applyFont="1" applyFill="1" applyBorder="1" applyAlignment="1">
      <alignment vertical="center" wrapText="1"/>
    </xf>
    <xf numFmtId="41" fontId="10" fillId="0" borderId="0" xfId="1" applyFont="1" applyBorder="1" applyAlignment="1">
      <alignment horizontal="right" vertical="center"/>
    </xf>
    <xf numFmtId="41" fontId="4" fillId="0" borderId="0" xfId="1" quotePrefix="1" applyFont="1" applyBorder="1" applyAlignment="1">
      <alignment horizontal="right" vertical="center"/>
    </xf>
    <xf numFmtId="41" fontId="4" fillId="0" borderId="36" xfId="1" applyFont="1" applyBorder="1" applyAlignment="1">
      <alignment horizontal="right" vertical="center"/>
    </xf>
    <xf numFmtId="41" fontId="11" fillId="0" borderId="63" xfId="1" applyFont="1" applyBorder="1" applyAlignment="1" applyProtection="1">
      <alignment horizontal="right" vertical="center"/>
      <protection locked="0"/>
    </xf>
    <xf numFmtId="41" fontId="5" fillId="0" borderId="69" xfId="1" applyFont="1" applyBorder="1" applyAlignment="1" applyProtection="1">
      <alignment horizontal="right" vertical="center"/>
      <protection locked="0"/>
    </xf>
    <xf numFmtId="41" fontId="10" fillId="0" borderId="33" xfId="1" applyFont="1" applyBorder="1" applyAlignment="1">
      <alignment horizontal="left" vertical="center"/>
    </xf>
    <xf numFmtId="176" fontId="10" fillId="0" borderId="34" xfId="1" applyNumberFormat="1" applyFont="1" applyBorder="1" applyAlignment="1">
      <alignment horizontal="center" vertical="center"/>
    </xf>
    <xf numFmtId="176" fontId="10" fillId="0" borderId="35" xfId="1" applyNumberFormat="1" applyFont="1" applyBorder="1">
      <alignment vertical="center"/>
    </xf>
    <xf numFmtId="41" fontId="5" fillId="0" borderId="70" xfId="1" applyFont="1" applyBorder="1" applyAlignment="1" applyProtection="1">
      <alignment horizontal="right" vertical="center"/>
      <protection locked="0"/>
    </xf>
    <xf numFmtId="41" fontId="24" fillId="0" borderId="0" xfId="1" applyFont="1">
      <alignment vertical="center"/>
    </xf>
    <xf numFmtId="176" fontId="24" fillId="0" borderId="0" xfId="1" applyNumberFormat="1" applyFont="1">
      <alignment vertical="center"/>
    </xf>
    <xf numFmtId="41" fontId="20" fillId="0" borderId="0" xfId="1" applyFont="1">
      <alignment vertical="center"/>
    </xf>
    <xf numFmtId="176" fontId="15" fillId="3" borderId="20" xfId="1" applyNumberFormat="1" applyFont="1" applyFill="1" applyBorder="1" applyAlignment="1">
      <alignment horizontal="right" vertical="center" wrapText="1"/>
    </xf>
    <xf numFmtId="176" fontId="15" fillId="3" borderId="44" xfId="1" applyNumberFormat="1" applyFont="1" applyFill="1" applyBorder="1" applyAlignment="1">
      <alignment horizontal="right" vertical="center" wrapText="1"/>
    </xf>
    <xf numFmtId="41" fontId="10" fillId="0" borderId="1" xfId="1" applyFont="1" applyBorder="1" applyAlignment="1">
      <alignment horizontal="center" vertical="center"/>
    </xf>
    <xf numFmtId="41" fontId="10" fillId="0" borderId="7" xfId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 wrapText="1"/>
    </xf>
    <xf numFmtId="41" fontId="10" fillId="0" borderId="7" xfId="1" applyFont="1" applyBorder="1" applyAlignment="1">
      <alignment horizontal="center" vertical="center" wrapText="1"/>
    </xf>
    <xf numFmtId="176" fontId="19" fillId="0" borderId="12" xfId="1" applyNumberFormat="1" applyFont="1" applyBorder="1" applyAlignment="1">
      <alignment horizontal="center" vertical="center" wrapText="1"/>
    </xf>
    <xf numFmtId="176" fontId="19" fillId="0" borderId="13" xfId="1" applyNumberFormat="1" applyFont="1" applyBorder="1" applyAlignment="1">
      <alignment horizontal="center" vertical="center"/>
    </xf>
    <xf numFmtId="176" fontId="11" fillId="0" borderId="12" xfId="1" applyNumberFormat="1" applyFont="1" applyBorder="1" applyAlignment="1" applyProtection="1">
      <alignment horizontal="center" vertical="center" wrapText="1"/>
      <protection locked="0"/>
    </xf>
    <xf numFmtId="176" fontId="11" fillId="0" borderId="13" xfId="1" applyNumberFormat="1" applyFont="1" applyBorder="1" applyAlignment="1" applyProtection="1">
      <alignment horizontal="center" vertical="center" wrapText="1"/>
      <protection locked="0"/>
    </xf>
    <xf numFmtId="41" fontId="14" fillId="0" borderId="9" xfId="1" applyFont="1" applyBorder="1" applyAlignment="1">
      <alignment horizontal="center" vertical="center"/>
    </xf>
    <xf numFmtId="41" fontId="14" fillId="0" borderId="10" xfId="1" applyFont="1" applyBorder="1" applyAlignment="1">
      <alignment horizontal="center" vertical="center"/>
    </xf>
    <xf numFmtId="176" fontId="14" fillId="0" borderId="3" xfId="1" applyNumberFormat="1" applyFont="1" applyBorder="1" applyAlignment="1">
      <alignment horizontal="center" vertical="center"/>
    </xf>
    <xf numFmtId="176" fontId="14" fillId="0" borderId="11" xfId="1" applyNumberFormat="1" applyFont="1" applyBorder="1" applyAlignment="1">
      <alignment horizontal="center" vertical="center"/>
    </xf>
    <xf numFmtId="176" fontId="14" fillId="0" borderId="12" xfId="1" applyNumberFormat="1" applyFont="1" applyBorder="1" applyAlignment="1">
      <alignment horizontal="center" vertical="center"/>
    </xf>
    <xf numFmtId="176" fontId="14" fillId="0" borderId="13" xfId="1" applyNumberFormat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8" xfId="1" applyFont="1" applyBorder="1" applyAlignment="1">
      <alignment horizontal="center" vertical="center"/>
    </xf>
    <xf numFmtId="41" fontId="10" fillId="0" borderId="59" xfId="1" applyFont="1" applyBorder="1" applyAlignment="1" applyProtection="1">
      <alignment horizontal="center" vertical="center"/>
      <protection locked="0"/>
    </xf>
    <xf numFmtId="41" fontId="10" fillId="0" borderId="60" xfId="1" applyFont="1" applyBorder="1" applyAlignment="1" applyProtection="1">
      <alignment horizontal="center" vertical="center"/>
      <protection locked="0"/>
    </xf>
    <xf numFmtId="41" fontId="10" fillId="0" borderId="56" xfId="1" applyFont="1" applyBorder="1" applyAlignment="1" applyProtection="1">
      <alignment horizontal="center" vertical="center"/>
      <protection locked="0"/>
    </xf>
    <xf numFmtId="41" fontId="10" fillId="0" borderId="57" xfId="1" applyFont="1" applyBorder="1" applyAlignment="1" applyProtection="1">
      <alignment horizontal="center" vertical="center"/>
      <protection locked="0"/>
    </xf>
    <xf numFmtId="41" fontId="10" fillId="0" borderId="56" xfId="1" applyFont="1" applyBorder="1" applyAlignment="1" applyProtection="1">
      <alignment horizontal="center" vertical="center" wrapText="1"/>
      <protection locked="0"/>
    </xf>
    <xf numFmtId="41" fontId="10" fillId="0" borderId="57" xfId="1" applyFont="1" applyBorder="1" applyAlignment="1" applyProtection="1">
      <alignment horizontal="center" vertical="center" wrapText="1"/>
      <protection locked="0"/>
    </xf>
    <xf numFmtId="41" fontId="10" fillId="0" borderId="30" xfId="1" applyFont="1" applyBorder="1" applyAlignment="1">
      <alignment horizontal="center" vertical="center" wrapText="1"/>
    </xf>
    <xf numFmtId="41" fontId="10" fillId="0" borderId="31" xfId="1" applyFont="1" applyBorder="1" applyAlignment="1">
      <alignment horizontal="center" vertical="center"/>
    </xf>
    <xf numFmtId="41" fontId="10" fillId="0" borderId="32" xfId="1" applyFont="1" applyBorder="1" applyAlignment="1">
      <alignment horizontal="center" vertical="center"/>
    </xf>
    <xf numFmtId="41" fontId="10" fillId="0" borderId="65" xfId="1" applyFont="1" applyBorder="1" applyAlignment="1" applyProtection="1">
      <alignment horizontal="center" vertical="center"/>
      <protection locked="0"/>
    </xf>
    <xf numFmtId="41" fontId="10" fillId="0" borderId="66" xfId="1" applyFont="1" applyBorder="1" applyAlignment="1" applyProtection="1">
      <alignment horizontal="center" vertical="center"/>
      <protection locked="0"/>
    </xf>
    <xf numFmtId="41" fontId="10" fillId="0" borderId="1" xfId="1" applyFont="1" applyBorder="1" applyAlignment="1" applyProtection="1">
      <alignment horizontal="center" vertical="center"/>
      <protection locked="0"/>
    </xf>
    <xf numFmtId="41" fontId="10" fillId="0" borderId="7" xfId="1" applyFont="1" applyBorder="1" applyAlignment="1" applyProtection="1">
      <alignment horizontal="center" vertical="center"/>
      <protection locked="0"/>
    </xf>
    <xf numFmtId="41" fontId="10" fillId="0" borderId="1" xfId="1" applyFont="1" applyBorder="1" applyAlignment="1" applyProtection="1">
      <alignment horizontal="center" vertical="center" wrapText="1"/>
      <protection locked="0"/>
    </xf>
    <xf numFmtId="41" fontId="10" fillId="0" borderId="7" xfId="1" applyFont="1" applyBorder="1" applyAlignment="1" applyProtection="1">
      <alignment horizontal="center" vertical="center" wrapText="1"/>
      <protection locked="0"/>
    </xf>
    <xf numFmtId="41" fontId="16" fillId="0" borderId="67" xfId="1" applyFont="1" applyBorder="1" applyAlignment="1" applyProtection="1">
      <alignment horizontal="center" vertical="center" wrapText="1"/>
      <protection locked="0"/>
    </xf>
    <xf numFmtId="41" fontId="16" fillId="0" borderId="68" xfId="1" quotePrefix="1" applyFont="1" applyBorder="1" applyAlignment="1" applyProtection="1">
      <alignment horizontal="center" vertical="center"/>
      <protection locked="0"/>
    </xf>
    <xf numFmtId="41" fontId="7" fillId="0" borderId="0" xfId="1" applyFont="1" applyAlignment="1">
      <alignment horizontal="center" vertical="center"/>
    </xf>
    <xf numFmtId="41" fontId="10" fillId="0" borderId="24" xfId="1" applyFont="1" applyBorder="1" applyAlignment="1">
      <alignment horizontal="center" vertical="center"/>
    </xf>
    <xf numFmtId="41" fontId="10" fillId="0" borderId="28" xfId="1" applyFont="1" applyBorder="1" applyAlignment="1">
      <alignment horizontal="center" vertical="center"/>
    </xf>
    <xf numFmtId="41" fontId="10" fillId="0" borderId="29" xfId="1" applyFont="1" applyBorder="1" applyAlignment="1">
      <alignment horizontal="center" vertical="center"/>
    </xf>
    <xf numFmtId="176" fontId="10" fillId="0" borderId="26" xfId="1" applyNumberFormat="1" applyFont="1" applyBorder="1" applyAlignment="1">
      <alignment horizontal="center" vertical="center"/>
    </xf>
    <xf numFmtId="176" fontId="10" fillId="0" borderId="27" xfId="1" applyNumberFormat="1" applyFont="1" applyBorder="1" applyAlignment="1">
      <alignment horizontal="center" vertical="center"/>
    </xf>
    <xf numFmtId="41" fontId="10" fillId="0" borderId="26" xfId="1" applyFont="1" applyBorder="1" applyAlignment="1">
      <alignment horizontal="center" vertical="center"/>
    </xf>
    <xf numFmtId="41" fontId="10" fillId="0" borderId="27" xfId="1" applyFont="1" applyBorder="1" applyAlignment="1">
      <alignment horizontal="center" vertical="center"/>
    </xf>
    <xf numFmtId="176" fontId="14" fillId="0" borderId="43" xfId="1" applyNumberFormat="1" applyFont="1" applyBorder="1" applyAlignment="1">
      <alignment horizontal="center" vertical="center" wrapText="1"/>
    </xf>
    <xf numFmtId="176" fontId="14" fillId="0" borderId="44" xfId="1" applyNumberFormat="1" applyFont="1" applyBorder="1" applyAlignment="1">
      <alignment horizontal="center" vertical="center"/>
    </xf>
    <xf numFmtId="176" fontId="10" fillId="0" borderId="25" xfId="1" applyNumberFormat="1" applyFont="1" applyBorder="1" applyAlignment="1">
      <alignment horizontal="center" vertical="center"/>
    </xf>
    <xf numFmtId="41" fontId="10" fillId="0" borderId="25" xfId="1" applyFont="1" applyBorder="1" applyAlignment="1">
      <alignment horizontal="center" vertical="center"/>
    </xf>
    <xf numFmtId="41" fontId="16" fillId="0" borderId="5" xfId="1" applyFont="1" applyBorder="1" applyAlignment="1">
      <alignment horizontal="center" vertical="center" wrapText="1"/>
    </xf>
    <xf numFmtId="41" fontId="16" fillId="0" borderId="15" xfId="1" quotePrefix="1" applyFont="1" applyBorder="1" applyAlignment="1">
      <alignment horizontal="center" vertical="center"/>
    </xf>
    <xf numFmtId="41" fontId="10" fillId="0" borderId="26" xfId="1" applyFont="1" applyBorder="1" applyAlignment="1" applyProtection="1">
      <alignment horizontal="center" vertical="center"/>
      <protection locked="0"/>
    </xf>
    <xf numFmtId="41" fontId="16" fillId="0" borderId="41" xfId="1" applyFont="1" applyBorder="1" applyAlignment="1" applyProtection="1">
      <alignment horizontal="center" vertical="center" wrapText="1"/>
      <protection locked="0"/>
    </xf>
    <xf numFmtId="41" fontId="16" fillId="0" borderId="42" xfId="1" quotePrefix="1" applyFont="1" applyBorder="1" applyAlignment="1" applyProtection="1">
      <alignment horizontal="center" vertical="center"/>
      <protection locked="0"/>
    </xf>
    <xf numFmtId="176" fontId="10" fillId="0" borderId="50" xfId="1" applyNumberFormat="1" applyFont="1" applyBorder="1" applyAlignment="1">
      <alignment horizontal="center" vertical="center" wrapText="1"/>
    </xf>
    <xf numFmtId="41" fontId="16" fillId="4" borderId="54" xfId="1" applyFont="1" applyFill="1" applyBorder="1" applyAlignment="1" applyProtection="1">
      <alignment horizontal="center" vertical="center" wrapText="1"/>
      <protection locked="0"/>
    </xf>
    <xf numFmtId="41" fontId="16" fillId="4" borderId="55" xfId="1" quotePrefix="1" applyFont="1" applyFill="1" applyBorder="1" applyAlignment="1" applyProtection="1">
      <alignment horizontal="center" vertical="center"/>
      <protection locked="0"/>
    </xf>
    <xf numFmtId="41" fontId="14" fillId="0" borderId="25" xfId="1" applyFont="1" applyBorder="1" applyAlignment="1">
      <alignment horizontal="center" vertical="center"/>
    </xf>
    <xf numFmtId="41" fontId="14" fillId="0" borderId="26" xfId="1" applyFont="1" applyBorder="1" applyAlignment="1">
      <alignment horizontal="center" vertical="center"/>
    </xf>
    <xf numFmtId="41" fontId="14" fillId="0" borderId="62" xfId="1" applyFont="1" applyBorder="1" applyAlignment="1">
      <alignment horizontal="center" vertical="center"/>
    </xf>
    <xf numFmtId="41" fontId="10" fillId="0" borderId="4" xfId="1" applyFont="1" applyBorder="1" applyAlignment="1" applyProtection="1">
      <alignment horizontal="center" vertical="center"/>
      <protection locked="0"/>
    </xf>
    <xf numFmtId="41" fontId="10" fillId="0" borderId="8" xfId="1" applyFont="1" applyBorder="1" applyAlignment="1" applyProtection="1">
      <alignment horizontal="center" vertical="center"/>
      <protection locked="0"/>
    </xf>
  </cellXfs>
  <cellStyles count="4">
    <cellStyle name="백분율" xfId="2" builtinId="5"/>
    <cellStyle name="쉼표 [0]" xfId="1" builtinId="6"/>
    <cellStyle name="쉼표 [0] 2" xfId="3" xr:uid="{00000000-0005-0000-0000-000002000000}"/>
    <cellStyle name="표준" xfId="0" builtinId="0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A36"/>
  <sheetViews>
    <sheetView showGridLines="0" tabSelected="1" zoomScale="85" zoomScaleNormal="85" zoomScaleSheetLayoutView="100" workbookViewId="0">
      <selection activeCell="B2" sqref="B2:AA2"/>
    </sheetView>
  </sheetViews>
  <sheetFormatPr defaultRowHeight="16.5" x14ac:dyDescent="0.3"/>
  <cols>
    <col min="2" max="2" width="16.875" customWidth="1"/>
    <col min="3" max="3" width="5.625" customWidth="1"/>
    <col min="4" max="5" width="7.625" customWidth="1"/>
    <col min="6" max="6" width="9.875" bestFit="1" customWidth="1"/>
    <col min="7" max="7" width="11" customWidth="1"/>
    <col min="8" max="8" width="10.75" bestFit="1" customWidth="1"/>
    <col min="9" max="9" width="12.125" customWidth="1"/>
    <col min="10" max="10" width="5.375" style="18" customWidth="1"/>
    <col min="11" max="11" width="8.5" style="26" customWidth="1"/>
    <col min="12" max="12" width="9.125" style="26" customWidth="1"/>
    <col min="13" max="13" width="9.875" hidden="1" customWidth="1"/>
    <col min="14" max="14" width="11" hidden="1" customWidth="1"/>
    <col min="15" max="15" width="10.75" hidden="1" customWidth="1"/>
    <col min="16" max="16" width="12.125" hidden="1" customWidth="1"/>
    <col min="17" max="20" width="12.125" customWidth="1"/>
    <col min="21" max="21" width="10.875" bestFit="1" customWidth="1"/>
    <col min="22" max="22" width="11" customWidth="1"/>
    <col min="23" max="23" width="10.75" bestFit="1" customWidth="1"/>
    <col min="24" max="26" width="14.125" customWidth="1"/>
    <col min="27" max="27" width="13.125" customWidth="1"/>
  </cols>
  <sheetData>
    <row r="2" spans="2:27" ht="26.25" x14ac:dyDescent="0.3">
      <c r="B2" s="134" t="s">
        <v>20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2:27" ht="27" thickBot="1" x14ac:dyDescent="0.35">
      <c r="B3" s="5" t="s">
        <v>21</v>
      </c>
      <c r="C3" s="16"/>
      <c r="D3" s="16"/>
      <c r="E3" s="16"/>
      <c r="F3" s="13"/>
      <c r="G3" s="13"/>
      <c r="H3" s="32"/>
      <c r="I3" s="32"/>
      <c r="J3" s="15"/>
      <c r="K3" s="12"/>
      <c r="L3" s="24"/>
      <c r="M3" s="13"/>
      <c r="N3" s="13"/>
      <c r="O3" s="32"/>
      <c r="P3" s="32"/>
      <c r="Q3" s="32"/>
      <c r="R3" s="32"/>
      <c r="S3" s="32"/>
      <c r="T3" s="32"/>
      <c r="U3" s="13"/>
      <c r="V3" s="13"/>
      <c r="W3" s="32"/>
      <c r="X3" s="32"/>
      <c r="Y3" s="32"/>
      <c r="Z3" s="32"/>
      <c r="AA3" s="32"/>
    </row>
    <row r="4" spans="2:27" ht="17.25" thickTop="1" x14ac:dyDescent="0.3">
      <c r="B4" s="135" t="s">
        <v>0</v>
      </c>
      <c r="C4" s="138"/>
      <c r="D4" s="138"/>
      <c r="E4" s="139"/>
      <c r="F4" s="140" t="s">
        <v>28</v>
      </c>
      <c r="G4" s="140"/>
      <c r="H4" s="140"/>
      <c r="I4" s="141"/>
      <c r="J4" s="144" t="s">
        <v>29</v>
      </c>
      <c r="K4" s="138"/>
      <c r="L4" s="139"/>
      <c r="M4" s="145" t="s">
        <v>16</v>
      </c>
      <c r="N4" s="140"/>
      <c r="O4" s="140"/>
      <c r="P4" s="141"/>
      <c r="Q4" s="154" t="s">
        <v>53</v>
      </c>
      <c r="R4" s="155"/>
      <c r="S4" s="155"/>
      <c r="T4" s="156"/>
      <c r="U4" s="148" t="s">
        <v>27</v>
      </c>
      <c r="V4" s="148"/>
      <c r="W4" s="148"/>
      <c r="X4" s="148"/>
      <c r="Y4" s="70"/>
      <c r="Z4" s="61" t="s">
        <v>17</v>
      </c>
      <c r="AA4" s="62" t="s">
        <v>56</v>
      </c>
    </row>
    <row r="5" spans="2:27" ht="16.5" customHeight="1" x14ac:dyDescent="0.3">
      <c r="B5" s="136"/>
      <c r="C5" s="101" t="s">
        <v>31</v>
      </c>
      <c r="D5" s="103" t="s">
        <v>32</v>
      </c>
      <c r="E5" s="105" t="s">
        <v>33</v>
      </c>
      <c r="F5" s="117" t="s">
        <v>4</v>
      </c>
      <c r="G5" s="119" t="s">
        <v>5</v>
      </c>
      <c r="H5" s="121" t="s">
        <v>6</v>
      </c>
      <c r="I5" s="107" t="s">
        <v>10</v>
      </c>
      <c r="J5" s="109" t="s">
        <v>1</v>
      </c>
      <c r="K5" s="111" t="s">
        <v>2</v>
      </c>
      <c r="L5" s="113" t="s">
        <v>3</v>
      </c>
      <c r="M5" s="115" t="s">
        <v>4</v>
      </c>
      <c r="N5" s="101" t="s">
        <v>5</v>
      </c>
      <c r="O5" s="103" t="s">
        <v>6</v>
      </c>
      <c r="P5" s="146" t="s">
        <v>12</v>
      </c>
      <c r="Q5" s="157" t="s">
        <v>4</v>
      </c>
      <c r="R5" s="128" t="s">
        <v>5</v>
      </c>
      <c r="S5" s="130" t="s">
        <v>6</v>
      </c>
      <c r="T5" s="132" t="s">
        <v>12</v>
      </c>
      <c r="U5" s="126" t="s">
        <v>4</v>
      </c>
      <c r="V5" s="128" t="s">
        <v>5</v>
      </c>
      <c r="W5" s="130" t="s">
        <v>6</v>
      </c>
      <c r="X5" s="149" t="s">
        <v>12</v>
      </c>
      <c r="Y5" s="152" t="s">
        <v>19</v>
      </c>
      <c r="Z5" s="151" t="s">
        <v>10</v>
      </c>
      <c r="AA5" s="142" t="s">
        <v>11</v>
      </c>
    </row>
    <row r="6" spans="2:27" x14ac:dyDescent="0.3">
      <c r="B6" s="137"/>
      <c r="C6" s="102"/>
      <c r="D6" s="104"/>
      <c r="E6" s="106"/>
      <c r="F6" s="118"/>
      <c r="G6" s="120"/>
      <c r="H6" s="122"/>
      <c r="I6" s="108"/>
      <c r="J6" s="110"/>
      <c r="K6" s="112"/>
      <c r="L6" s="114"/>
      <c r="M6" s="116"/>
      <c r="N6" s="102"/>
      <c r="O6" s="104"/>
      <c r="P6" s="147"/>
      <c r="Q6" s="158"/>
      <c r="R6" s="129"/>
      <c r="S6" s="131"/>
      <c r="T6" s="133"/>
      <c r="U6" s="127"/>
      <c r="V6" s="129"/>
      <c r="W6" s="131"/>
      <c r="X6" s="150"/>
      <c r="Y6" s="153"/>
      <c r="Z6" s="151"/>
      <c r="AA6" s="143"/>
    </row>
    <row r="7" spans="2:27" x14ac:dyDescent="0.3">
      <c r="B7" s="123" t="s">
        <v>22</v>
      </c>
      <c r="C7" s="78" t="s">
        <v>34</v>
      </c>
      <c r="D7" s="79">
        <v>852.63</v>
      </c>
      <c r="E7" s="80">
        <v>338.27</v>
      </c>
      <c r="F7" s="77">
        <v>12817871</v>
      </c>
      <c r="G7" s="36">
        <v>14319983.91</v>
      </c>
      <c r="H7" s="37">
        <v>27137854.91</v>
      </c>
      <c r="I7" s="38">
        <v>16282695</v>
      </c>
      <c r="J7" s="71" t="s">
        <v>7</v>
      </c>
      <c r="K7" s="72">
        <f>SUM(K8:K9)</f>
        <v>150.83000000000001</v>
      </c>
      <c r="L7" s="72">
        <f>SUM(L8:L9)</f>
        <v>317.89999999999998</v>
      </c>
      <c r="M7" s="9">
        <f>K7*O10*0.05</f>
        <v>7079960.2000000002</v>
      </c>
      <c r="N7" s="10">
        <f>L7*O11*0.05</f>
        <v>12095300.25</v>
      </c>
      <c r="O7" s="11">
        <f>SUM(M7:N7)</f>
        <v>19175260.449999999</v>
      </c>
      <c r="P7" s="28">
        <f>I7*O7/H7</f>
        <v>11505143.589586416</v>
      </c>
      <c r="Q7" s="50">
        <v>7312992.5500000007</v>
      </c>
      <c r="R7" s="51">
        <v>12811370</v>
      </c>
      <c r="S7" s="51">
        <v>20124362.550000001</v>
      </c>
      <c r="T7" s="90">
        <v>12074600</v>
      </c>
      <c r="U7" s="87">
        <f>K7*W10*0.05</f>
        <v>7312992.5500000007</v>
      </c>
      <c r="V7" s="10">
        <f>L7*W11*0.05</f>
        <v>12811370</v>
      </c>
      <c r="W7" s="11">
        <f>SUM(U7:V7)</f>
        <v>20124362.550000001</v>
      </c>
      <c r="X7" s="57">
        <v>12074600</v>
      </c>
      <c r="Y7" s="58">
        <f>ROUNDDOWN(X7*1.2/365*21,-1)</f>
        <v>833640</v>
      </c>
      <c r="Z7" s="67">
        <v>12192663.111946987</v>
      </c>
      <c r="AA7" s="63">
        <f>(T7-Z7)/Z7</f>
        <v>-9.6831275385032816E-3</v>
      </c>
    </row>
    <row r="8" spans="2:27" x14ac:dyDescent="0.3">
      <c r="B8" s="124"/>
      <c r="C8" s="81" t="s">
        <v>8</v>
      </c>
      <c r="D8" s="83">
        <v>338.27</v>
      </c>
      <c r="E8" s="84">
        <v>197.64</v>
      </c>
      <c r="F8" s="39"/>
      <c r="G8" s="40"/>
      <c r="H8" s="40"/>
      <c r="I8" s="41"/>
      <c r="J8" s="73" t="s">
        <v>8</v>
      </c>
      <c r="K8" s="74" t="s">
        <v>30</v>
      </c>
      <c r="L8" s="75">
        <v>197.64</v>
      </c>
      <c r="M8" s="17" t="s">
        <v>13</v>
      </c>
      <c r="N8" s="2"/>
      <c r="O8" s="2"/>
      <c r="P8" s="3"/>
      <c r="Q8" s="52" t="s">
        <v>13</v>
      </c>
      <c r="R8" s="53"/>
      <c r="S8" s="53"/>
      <c r="T8" s="91"/>
      <c r="U8" s="88" t="s">
        <v>13</v>
      </c>
      <c r="V8" s="2"/>
      <c r="W8" s="2"/>
      <c r="X8" s="48"/>
      <c r="Y8" s="59"/>
      <c r="Z8" s="68"/>
      <c r="AA8" s="99"/>
    </row>
    <row r="9" spans="2:27" ht="17.25" thickBot="1" x14ac:dyDescent="0.35">
      <c r="B9" s="125"/>
      <c r="C9" s="82" t="s">
        <v>9</v>
      </c>
      <c r="D9" s="85">
        <v>514.36</v>
      </c>
      <c r="E9" s="86">
        <v>140.63</v>
      </c>
      <c r="F9" s="42"/>
      <c r="G9" s="43"/>
      <c r="H9" s="43"/>
      <c r="I9" s="44"/>
      <c r="J9" s="92" t="s">
        <v>9</v>
      </c>
      <c r="K9" s="93">
        <v>150.83000000000001</v>
      </c>
      <c r="L9" s="94">
        <v>120.26</v>
      </c>
      <c r="M9" s="33"/>
      <c r="N9" s="34"/>
      <c r="O9" s="34"/>
      <c r="P9" s="35"/>
      <c r="Q9" s="54"/>
      <c r="R9" s="55"/>
      <c r="S9" s="55"/>
      <c r="T9" s="95"/>
      <c r="U9" s="89"/>
      <c r="V9" s="34"/>
      <c r="W9" s="34"/>
      <c r="X9" s="49"/>
      <c r="Y9" s="60"/>
      <c r="Z9" s="69"/>
      <c r="AA9" s="100"/>
    </row>
    <row r="10" spans="2:27" x14ac:dyDescent="0.3">
      <c r="B10" s="22"/>
      <c r="C10" s="76"/>
      <c r="D10" s="76"/>
      <c r="E10" s="4"/>
      <c r="F10" s="45" t="s">
        <v>23</v>
      </c>
      <c r="G10" s="45"/>
      <c r="H10" s="45">
        <v>902000</v>
      </c>
      <c r="I10" s="46"/>
      <c r="J10" s="25"/>
      <c r="K10" s="25"/>
      <c r="L10" s="1"/>
      <c r="M10" s="7" t="s">
        <v>14</v>
      </c>
      <c r="N10" s="7"/>
      <c r="O10" s="8">
        <v>938800</v>
      </c>
      <c r="P10" s="29"/>
      <c r="Q10" s="45" t="s">
        <v>25</v>
      </c>
      <c r="R10" s="45"/>
      <c r="S10" s="45">
        <v>969700</v>
      </c>
      <c r="T10" s="56"/>
      <c r="U10" s="7" t="s">
        <v>25</v>
      </c>
      <c r="V10" s="7"/>
      <c r="W10" s="8">
        <v>969700</v>
      </c>
      <c r="X10" s="29"/>
      <c r="Y10" s="29"/>
      <c r="Z10" s="29"/>
      <c r="AA10" s="23"/>
    </row>
    <row r="11" spans="2:27" x14ac:dyDescent="0.3">
      <c r="B11" s="22"/>
      <c r="C11" s="76"/>
      <c r="D11" s="76"/>
      <c r="E11" s="1"/>
      <c r="F11" s="45" t="s">
        <v>24</v>
      </c>
      <c r="G11" s="45"/>
      <c r="H11" s="45">
        <v>846660</v>
      </c>
      <c r="I11" s="47"/>
      <c r="J11" s="25"/>
      <c r="K11" s="25"/>
      <c r="L11" s="1"/>
      <c r="M11" s="7" t="s">
        <v>15</v>
      </c>
      <c r="N11" s="7"/>
      <c r="O11" s="8">
        <v>760950</v>
      </c>
      <c r="P11" s="29"/>
      <c r="Q11" s="45" t="s">
        <v>26</v>
      </c>
      <c r="R11" s="45"/>
      <c r="S11" s="45">
        <v>806000</v>
      </c>
      <c r="T11" s="56"/>
      <c r="U11" s="7" t="s">
        <v>26</v>
      </c>
      <c r="V11" s="7"/>
      <c r="W11" s="8">
        <v>806000</v>
      </c>
      <c r="X11" s="29"/>
      <c r="Y11" s="29"/>
      <c r="Z11" s="29"/>
      <c r="AA11" s="23"/>
    </row>
    <row r="12" spans="2:27" x14ac:dyDescent="0.3">
      <c r="B12" s="2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29"/>
      <c r="Q12" s="29"/>
      <c r="R12" s="29"/>
      <c r="S12" s="29"/>
      <c r="T12" s="29"/>
      <c r="U12" s="13"/>
      <c r="V12" s="13"/>
      <c r="W12" s="13"/>
      <c r="X12" s="29"/>
      <c r="Y12" s="29"/>
      <c r="Z12" s="29"/>
      <c r="AA12" s="22"/>
    </row>
    <row r="13" spans="2:27" x14ac:dyDescent="0.3">
      <c r="B13" s="15" t="s">
        <v>18</v>
      </c>
      <c r="C13" s="15"/>
      <c r="D13" s="15"/>
      <c r="E13" s="15"/>
      <c r="F13" s="15"/>
      <c r="G13" s="15"/>
      <c r="H13" s="15"/>
      <c r="I13" s="15"/>
      <c r="J13" s="64"/>
      <c r="K13" s="64"/>
      <c r="L13" s="64"/>
      <c r="M13" s="64"/>
      <c r="N13" s="64"/>
      <c r="O13" s="6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21"/>
    </row>
    <row r="14" spans="2:27" x14ac:dyDescent="0.3">
      <c r="B14" s="15" t="s">
        <v>35</v>
      </c>
      <c r="C14" s="15"/>
      <c r="D14" s="12"/>
      <c r="E14" s="12"/>
      <c r="F14" s="15"/>
      <c r="G14" s="15"/>
      <c r="H14" s="15"/>
      <c r="I14" s="15"/>
      <c r="J14" s="64"/>
      <c r="K14" s="64"/>
      <c r="L14" s="64"/>
      <c r="M14" s="64"/>
      <c r="N14" s="64"/>
      <c r="O14" s="6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2"/>
    </row>
    <row r="15" spans="2:27" x14ac:dyDescent="0.3">
      <c r="B15" s="15" t="s">
        <v>36</v>
      </c>
      <c r="C15" s="15"/>
      <c r="D15" s="12"/>
      <c r="E15" s="12"/>
      <c r="F15" s="15"/>
      <c r="G15" s="15"/>
      <c r="H15" s="15"/>
      <c r="I15" s="15"/>
      <c r="J15" s="64"/>
      <c r="K15" s="64"/>
      <c r="L15" s="64"/>
      <c r="M15" s="64"/>
      <c r="N15" s="64"/>
      <c r="O15" s="6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2"/>
    </row>
    <row r="16" spans="2:27" x14ac:dyDescent="0.3">
      <c r="B16" s="15" t="s">
        <v>37</v>
      </c>
      <c r="C16" s="15"/>
      <c r="D16" s="12"/>
      <c r="E16" s="12"/>
      <c r="F16" s="15"/>
      <c r="G16" s="15"/>
      <c r="H16" s="15"/>
      <c r="I16" s="15"/>
      <c r="J16" s="64"/>
      <c r="K16" s="64"/>
      <c r="L16" s="64"/>
      <c r="M16" s="64"/>
      <c r="N16" s="64"/>
      <c r="O16" s="6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2"/>
    </row>
    <row r="17" spans="2:27" x14ac:dyDescent="0.3">
      <c r="B17" s="14" t="s">
        <v>38</v>
      </c>
      <c r="C17" s="14"/>
      <c r="D17" s="6"/>
      <c r="E17" s="6"/>
      <c r="F17" s="6"/>
      <c r="G17" s="6"/>
      <c r="H17" s="6"/>
      <c r="I17" s="6"/>
      <c r="J17" s="64"/>
      <c r="K17" s="64"/>
      <c r="L17" s="64"/>
      <c r="M17" s="64"/>
      <c r="N17" s="64"/>
      <c r="O17" s="6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2"/>
    </row>
    <row r="18" spans="2:27" x14ac:dyDescent="0.3">
      <c r="B18" s="96" t="s">
        <v>39</v>
      </c>
      <c r="C18" s="96"/>
      <c r="D18" s="6"/>
      <c r="E18" s="6"/>
      <c r="F18" s="14"/>
      <c r="G18" s="14"/>
      <c r="H18" s="14"/>
      <c r="I18" s="14"/>
      <c r="J18" s="64"/>
      <c r="K18" s="64"/>
      <c r="L18" s="64"/>
      <c r="M18" s="64"/>
      <c r="N18" s="64"/>
      <c r="O18" s="6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2"/>
    </row>
    <row r="19" spans="2:27" x14ac:dyDescent="0.3">
      <c r="B19" s="96"/>
      <c r="C19" s="97" t="s">
        <v>40</v>
      </c>
      <c r="D19" s="6"/>
      <c r="E19" s="6"/>
      <c r="F19" s="14"/>
      <c r="G19" s="14"/>
      <c r="H19" s="14"/>
      <c r="I19" s="14"/>
      <c r="J19" s="64"/>
      <c r="K19" s="64"/>
      <c r="L19" s="64"/>
      <c r="M19" s="64"/>
      <c r="N19" s="64"/>
      <c r="O19" s="64"/>
      <c r="P19" s="14"/>
      <c r="Q19" s="14"/>
      <c r="R19" s="14"/>
      <c r="S19" s="14"/>
      <c r="T19" s="14"/>
      <c r="U19" s="30"/>
      <c r="V19" s="14"/>
      <c r="W19" s="14"/>
      <c r="X19" s="14"/>
      <c r="Y19" s="14"/>
      <c r="Z19" s="14"/>
      <c r="AA19" s="12"/>
    </row>
    <row r="20" spans="2:27" x14ac:dyDescent="0.3">
      <c r="B20" s="14" t="s">
        <v>41</v>
      </c>
      <c r="C20" s="14"/>
      <c r="D20" s="6"/>
      <c r="E20" s="6"/>
      <c r="F20" s="14"/>
      <c r="G20" s="14"/>
      <c r="H20" s="14"/>
      <c r="I20" s="14"/>
      <c r="J20" s="64"/>
      <c r="K20" s="64"/>
      <c r="L20" s="64"/>
      <c r="M20" s="64"/>
      <c r="N20" s="64"/>
      <c r="O20" s="64"/>
      <c r="P20" s="14"/>
      <c r="Q20" s="14"/>
      <c r="R20" s="14"/>
      <c r="S20" s="14"/>
      <c r="T20" s="14"/>
      <c r="U20" s="31"/>
      <c r="V20" s="14"/>
      <c r="W20" s="14"/>
      <c r="X20" s="14"/>
      <c r="Y20" s="14"/>
      <c r="Z20" s="14"/>
      <c r="AA20" s="12"/>
    </row>
    <row r="21" spans="2:27" x14ac:dyDescent="0.3">
      <c r="B21" s="31" t="s">
        <v>42</v>
      </c>
      <c r="C21" s="14"/>
      <c r="D21" s="6"/>
      <c r="E21" s="6"/>
      <c r="F21" s="14"/>
      <c r="G21" s="14"/>
      <c r="H21" s="14"/>
      <c r="I21" s="14"/>
      <c r="J21" s="64"/>
      <c r="K21" s="64"/>
      <c r="L21" s="64"/>
      <c r="M21" s="64"/>
      <c r="N21" s="64"/>
      <c r="O21" s="6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2"/>
    </row>
    <row r="22" spans="2:27" x14ac:dyDescent="0.3">
      <c r="B22" s="14" t="s">
        <v>43</v>
      </c>
      <c r="C22" s="14"/>
      <c r="D22" s="6"/>
      <c r="E22" s="6"/>
      <c r="F22" s="14"/>
      <c r="G22" s="14"/>
      <c r="H22" s="14"/>
      <c r="I22" s="14"/>
      <c r="J22" s="64"/>
      <c r="K22" s="64"/>
      <c r="L22" s="64"/>
      <c r="M22" s="64"/>
      <c r="N22" s="64"/>
      <c r="O22" s="6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2"/>
    </row>
    <row r="23" spans="2:27" x14ac:dyDescent="0.3">
      <c r="B23" s="14" t="s">
        <v>44</v>
      </c>
      <c r="C23" s="14"/>
      <c r="D23" s="6"/>
      <c r="E23" s="6"/>
      <c r="F23" s="14"/>
      <c r="G23" s="14"/>
      <c r="H23" s="14"/>
      <c r="I23" s="14"/>
      <c r="J23" s="64"/>
      <c r="K23" s="64"/>
      <c r="L23" s="64"/>
      <c r="M23" s="64"/>
      <c r="N23" s="64"/>
      <c r="O23" s="6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5"/>
    </row>
    <row r="24" spans="2:27" x14ac:dyDescent="0.3">
      <c r="B24" s="96" t="s">
        <v>45</v>
      </c>
      <c r="C24" s="96"/>
      <c r="D24" s="97"/>
      <c r="E24" s="97"/>
      <c r="F24" s="96"/>
      <c r="G24" s="96"/>
      <c r="H24" s="96"/>
      <c r="I24" s="96"/>
      <c r="J24" s="64"/>
      <c r="K24" s="64"/>
      <c r="L24" s="64"/>
      <c r="M24" s="64"/>
      <c r="N24" s="64"/>
      <c r="O24" s="6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6"/>
    </row>
    <row r="25" spans="2:27" x14ac:dyDescent="0.3">
      <c r="B25" s="96" t="s">
        <v>46</v>
      </c>
      <c r="C25" s="96"/>
      <c r="D25" s="97"/>
      <c r="E25" s="97"/>
      <c r="F25" s="96"/>
      <c r="G25" s="96"/>
      <c r="H25" s="96"/>
      <c r="I25" s="96"/>
      <c r="J25" s="65"/>
      <c r="K25" s="65"/>
      <c r="L25" s="65"/>
      <c r="M25" s="65"/>
      <c r="N25" s="65"/>
      <c r="O25" s="65"/>
      <c r="P25" s="13"/>
      <c r="Q25" s="13"/>
      <c r="R25" s="13"/>
      <c r="S25" s="13"/>
      <c r="T25" s="13"/>
      <c r="U25" s="14"/>
      <c r="V25" s="14"/>
      <c r="W25" s="13"/>
      <c r="X25" s="13"/>
      <c r="Y25" s="13"/>
      <c r="Z25" s="13"/>
      <c r="AA25" s="6"/>
    </row>
    <row r="26" spans="2:27" x14ac:dyDescent="0.3">
      <c r="B26" s="96" t="s">
        <v>47</v>
      </c>
      <c r="C26" s="96"/>
      <c r="D26" s="97"/>
      <c r="E26" s="97"/>
      <c r="F26" s="96"/>
      <c r="G26" s="96"/>
      <c r="H26" s="96"/>
      <c r="I26" s="96"/>
      <c r="J26" s="65"/>
      <c r="K26" s="65"/>
      <c r="L26" s="65"/>
      <c r="M26" s="65"/>
      <c r="N26" s="65"/>
      <c r="O26" s="65"/>
      <c r="P26" s="13"/>
      <c r="Q26" s="13"/>
      <c r="R26" s="13"/>
      <c r="S26" s="13"/>
      <c r="T26" s="13"/>
      <c r="U26" s="14"/>
      <c r="V26" s="14"/>
      <c r="W26" s="13"/>
      <c r="X26" s="13"/>
      <c r="Y26" s="13"/>
      <c r="Z26" s="13"/>
      <c r="AA26" s="6"/>
    </row>
    <row r="27" spans="2:27" s="15" customFormat="1" x14ac:dyDescent="0.3">
      <c r="B27" s="96" t="s">
        <v>48</v>
      </c>
      <c r="C27" s="96"/>
      <c r="D27" s="97"/>
      <c r="E27" s="97"/>
      <c r="F27" s="96"/>
      <c r="G27" s="96"/>
      <c r="H27" s="96"/>
      <c r="I27" s="96"/>
      <c r="J27"/>
      <c r="K27"/>
      <c r="L27"/>
      <c r="M27"/>
      <c r="N27"/>
      <c r="O27"/>
      <c r="P27" s="14"/>
      <c r="Q27" s="14"/>
      <c r="R27" s="14"/>
      <c r="S27" s="14"/>
      <c r="T27" s="14"/>
      <c r="U27" s="14"/>
      <c r="V27" s="27"/>
      <c r="W27" s="14"/>
      <c r="X27" s="14"/>
      <c r="Y27" s="14"/>
      <c r="Z27" s="14"/>
      <c r="AA27" s="19"/>
    </row>
    <row r="28" spans="2:27" x14ac:dyDescent="0.3">
      <c r="B28" s="96" t="s">
        <v>49</v>
      </c>
      <c r="C28" s="96"/>
      <c r="D28" s="97"/>
      <c r="E28" s="97"/>
      <c r="F28" s="96"/>
      <c r="G28" s="96"/>
      <c r="H28" s="96"/>
      <c r="I28" s="96"/>
      <c r="L28" s="18"/>
      <c r="M28" s="14"/>
      <c r="N28" s="18"/>
      <c r="U28" s="14"/>
      <c r="V28" s="18"/>
    </row>
    <row r="29" spans="2:27" x14ac:dyDescent="0.3">
      <c r="B29" s="14" t="s">
        <v>50</v>
      </c>
      <c r="C29" s="96"/>
      <c r="D29" s="97"/>
      <c r="E29" s="97"/>
      <c r="F29" s="96"/>
      <c r="G29" s="96"/>
      <c r="H29" s="96"/>
      <c r="I29" s="96"/>
      <c r="L29" s="18"/>
      <c r="M29" s="14"/>
      <c r="N29" s="18"/>
      <c r="U29" s="14"/>
      <c r="V29" s="18"/>
    </row>
    <row r="30" spans="2:27" x14ac:dyDescent="0.3">
      <c r="B30" s="14" t="s">
        <v>51</v>
      </c>
      <c r="C30" s="96"/>
      <c r="D30" s="97"/>
      <c r="E30" s="97"/>
      <c r="F30" s="96"/>
      <c r="G30" s="96"/>
      <c r="H30" s="96"/>
      <c r="I30" s="96"/>
      <c r="L30" s="18"/>
      <c r="M30" s="14"/>
      <c r="N30" s="18"/>
      <c r="U30" s="14"/>
      <c r="V30" s="18"/>
    </row>
    <row r="31" spans="2:27" x14ac:dyDescent="0.3">
      <c r="B31" s="14" t="s">
        <v>52</v>
      </c>
      <c r="C31" s="96"/>
      <c r="D31" s="97"/>
      <c r="E31" s="97"/>
      <c r="F31" s="96"/>
      <c r="G31" s="96"/>
      <c r="H31" s="96"/>
      <c r="I31" s="96"/>
      <c r="L31" s="18"/>
      <c r="M31" s="14"/>
      <c r="N31" s="18"/>
      <c r="U31" s="14"/>
      <c r="V31" s="18"/>
    </row>
    <row r="32" spans="2:27" x14ac:dyDescent="0.3">
      <c r="B32" s="15" t="s">
        <v>54</v>
      </c>
      <c r="C32" s="98"/>
      <c r="D32" s="24"/>
      <c r="E32" s="24"/>
      <c r="F32" s="98"/>
      <c r="G32" s="98"/>
      <c r="H32" s="98"/>
      <c r="I32" s="98"/>
      <c r="L32" s="18"/>
      <c r="M32" s="14"/>
      <c r="N32" s="18"/>
      <c r="U32" s="14"/>
      <c r="V32" s="18"/>
    </row>
    <row r="33" spans="2:22" x14ac:dyDescent="0.3">
      <c r="B33" s="66" t="s">
        <v>55</v>
      </c>
      <c r="I33" s="14"/>
      <c r="L33" s="18"/>
      <c r="M33" s="14"/>
      <c r="N33" s="18"/>
      <c r="U33" s="14"/>
      <c r="V33" s="18"/>
    </row>
    <row r="34" spans="2:22" x14ac:dyDescent="0.3">
      <c r="B34" s="20"/>
      <c r="I34" s="20"/>
      <c r="L34" s="18"/>
      <c r="M34" s="20"/>
      <c r="N34" s="18"/>
      <c r="U34" s="20"/>
      <c r="V34" s="18"/>
    </row>
    <row r="35" spans="2:22" x14ac:dyDescent="0.3">
      <c r="J35" s="26"/>
      <c r="K35" s="18"/>
      <c r="L35" s="18"/>
    </row>
    <row r="36" spans="2:22" x14ac:dyDescent="0.3">
      <c r="J36" s="26"/>
      <c r="K36" s="18"/>
      <c r="L36" s="18"/>
    </row>
  </sheetData>
  <mergeCells count="35">
    <mergeCell ref="B2:AA2"/>
    <mergeCell ref="B4:B6"/>
    <mergeCell ref="C4:E4"/>
    <mergeCell ref="F4:I4"/>
    <mergeCell ref="AA5:AA6"/>
    <mergeCell ref="J4:L4"/>
    <mergeCell ref="M4:P4"/>
    <mergeCell ref="P5:P6"/>
    <mergeCell ref="U4:X4"/>
    <mergeCell ref="X5:X6"/>
    <mergeCell ref="Z5:Z6"/>
    <mergeCell ref="Y5:Y6"/>
    <mergeCell ref="Q4:T4"/>
    <mergeCell ref="Q5:Q6"/>
    <mergeCell ref="R5:R6"/>
    <mergeCell ref="B7:B9"/>
    <mergeCell ref="U5:U6"/>
    <mergeCell ref="V5:V6"/>
    <mergeCell ref="W5:W6"/>
    <mergeCell ref="S5:S6"/>
    <mergeCell ref="T5:T6"/>
    <mergeCell ref="AA8:AA9"/>
    <mergeCell ref="C5:C6"/>
    <mergeCell ref="D5:D6"/>
    <mergeCell ref="E5:E6"/>
    <mergeCell ref="I5:I6"/>
    <mergeCell ref="J5:J6"/>
    <mergeCell ref="K5:K6"/>
    <mergeCell ref="L5:L6"/>
    <mergeCell ref="M5:M6"/>
    <mergeCell ref="N5:N6"/>
    <mergeCell ref="O5:O6"/>
    <mergeCell ref="F5:F6"/>
    <mergeCell ref="G5:G6"/>
    <mergeCell ref="H5:H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46" orientation="portrait" r:id="rId1"/>
  <headerFooter scaleWithDoc="0" alignWithMargins="0"/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시장회관동 207호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2021-01-18T04:41:34Z</cp:lastPrinted>
  <dcterms:created xsi:type="dcterms:W3CDTF">2018-05-25T05:45:50Z</dcterms:created>
  <dcterms:modified xsi:type="dcterms:W3CDTF">2026-01-15T04:27:54Z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